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9200" windowHeight="11595"/>
  </bookViews>
  <sheets>
    <sheet name="International" sheetId="1" r:id="rId1"/>
    <sheet name="Domestic" sheetId="2" r:id="rId2"/>
  </sheets>
  <definedNames>
    <definedName name="_xlnm.Print_Area" localSheetId="1">Domestic!$B$2:$P$80</definedName>
    <definedName name="_xlnm.Print_Area" localSheetId="0">International!$B$2:$P$86</definedName>
  </definedNames>
  <calcPr calcId="152511"/>
</workbook>
</file>

<file path=xl/calcChain.xml><?xml version="1.0" encoding="utf-8"?>
<calcChain xmlns="http://schemas.openxmlformats.org/spreadsheetml/2006/main">
  <c r="G59" i="1" l="1"/>
  <c r="I69" i="1" l="1"/>
  <c r="I72" i="1"/>
  <c r="J42" i="1"/>
  <c r="J45" i="1"/>
  <c r="I42" i="1"/>
  <c r="I45" i="1"/>
  <c r="H42" i="1"/>
  <c r="H45" i="1"/>
  <c r="K45" i="1" s="1"/>
  <c r="H48" i="1"/>
  <c r="K48" i="1" s="1"/>
  <c r="H39" i="1"/>
  <c r="K42" i="1" l="1"/>
  <c r="H66" i="2"/>
  <c r="H69" i="2"/>
  <c r="J69" i="2" s="1"/>
  <c r="H63" i="2"/>
  <c r="H42" i="2"/>
  <c r="H45" i="2"/>
  <c r="H39" i="2"/>
  <c r="I66" i="2"/>
  <c r="J66" i="2" s="1"/>
  <c r="I63" i="2"/>
  <c r="I66" i="1"/>
  <c r="J63" i="2" l="1"/>
  <c r="J39" i="1"/>
  <c r="I39" i="1"/>
  <c r="I42" i="2" l="1"/>
  <c r="J42" i="2"/>
  <c r="I39" i="2"/>
  <c r="E70" i="1" l="1"/>
  <c r="E67" i="1"/>
  <c r="H66" i="1" s="1"/>
  <c r="E73" i="1"/>
  <c r="E76" i="1"/>
  <c r="I19" i="2"/>
  <c r="K39" i="1"/>
  <c r="G19" i="1"/>
  <c r="H75" i="1" l="1"/>
  <c r="J75" i="1" s="1"/>
  <c r="H72" i="1"/>
  <c r="J72" i="1" s="1"/>
  <c r="H69" i="1"/>
  <c r="J69" i="1" s="1"/>
  <c r="J66" i="1"/>
  <c r="I53" i="1"/>
  <c r="J39" i="2"/>
  <c r="K39" i="2" s="1"/>
  <c r="K42" i="2"/>
  <c r="K45" i="2"/>
  <c r="I80" i="1" l="1"/>
  <c r="I50" i="2"/>
  <c r="I74" i="2"/>
</calcChain>
</file>

<file path=xl/sharedStrings.xml><?xml version="1.0" encoding="utf-8"?>
<sst xmlns="http://schemas.openxmlformats.org/spreadsheetml/2006/main" count="112" uniqueCount="62">
  <si>
    <t>Unused Ticket</t>
  </si>
  <si>
    <t>Used Ticket</t>
  </si>
  <si>
    <t>Fare Paid</t>
  </si>
  <si>
    <t>Tax Paid</t>
  </si>
  <si>
    <t>Net Refund</t>
  </si>
  <si>
    <t>Refund Voucher To :</t>
  </si>
  <si>
    <t>Name of PSGR (s) :</t>
  </si>
  <si>
    <t>Ticket Number (s) :</t>
  </si>
  <si>
    <t>Refund Amount :</t>
  </si>
  <si>
    <t>Commission</t>
  </si>
  <si>
    <t>Office code :</t>
  </si>
  <si>
    <t>Refund or Noshow Fee</t>
  </si>
  <si>
    <t>Refund fee</t>
  </si>
  <si>
    <t>Noshow fee</t>
  </si>
  <si>
    <t>Adult</t>
  </si>
  <si>
    <t>Child</t>
  </si>
  <si>
    <t>Infant</t>
  </si>
  <si>
    <t>Senior</t>
  </si>
  <si>
    <t>Travel agency :</t>
  </si>
  <si>
    <t>Issuer of voucher :</t>
  </si>
  <si>
    <t>In The Name of God</t>
  </si>
  <si>
    <t>Number of passenger</t>
  </si>
  <si>
    <t>Date of refund of ticket :</t>
  </si>
  <si>
    <t>USD to IRR</t>
  </si>
  <si>
    <t>IATA code:</t>
  </si>
  <si>
    <t>Homares Helpdesk</t>
  </si>
  <si>
    <t>تکمیل این قسمتها الزامی است</t>
  </si>
  <si>
    <t>اگردر قسمت Fare indicator بلیت در سامانه Travelportal.iranair.com عدد صفر درج شده بود، نرخ بلیت و جمع مالیاتها را عینا از قسمت Fare و Tax سامانه در سلول های مربوطه درج نمایید.</t>
  </si>
  <si>
    <t>در سلول ها فقط عدد وارد نمایید</t>
  </si>
  <si>
    <t>Date of issue of the ticket(s):</t>
  </si>
  <si>
    <t>Telephone No:</t>
  </si>
  <si>
    <t>Email:</t>
  </si>
  <si>
    <t>Voucher No:</t>
  </si>
  <si>
    <t>BSR 1 USD to IRR today :</t>
  </si>
  <si>
    <r>
      <t xml:space="preserve">Fare of </t>
    </r>
    <r>
      <rPr>
        <b/>
        <sz val="10"/>
        <rFont val="Arial"/>
        <family val="2"/>
      </rPr>
      <t>unused</t>
    </r>
    <r>
      <rPr>
        <sz val="10"/>
        <rFont val="Arial"/>
        <family val="2"/>
      </rPr>
      <t xml:space="preserve"> copoun</t>
    </r>
  </si>
  <si>
    <r>
      <t xml:space="preserve">Tax of </t>
    </r>
    <r>
      <rPr>
        <b/>
        <sz val="10"/>
        <rFont val="Arial"/>
        <family val="2"/>
      </rPr>
      <t>unused</t>
    </r>
    <r>
      <rPr>
        <sz val="10"/>
        <rFont val="Arial"/>
        <family val="2"/>
      </rPr>
      <t xml:space="preserve"> copoun</t>
    </r>
  </si>
  <si>
    <r>
      <t>اگردر قسمت Fare indicator بلیت در سامانه Travelportal.iranair.com عدد صفر درج شده بود، نرخ مسیر استفاده نشده به همراه Q را بصورت</t>
    </r>
    <r>
      <rPr>
        <b/>
        <sz val="12"/>
        <color rgb="FFC00000"/>
        <rFont val="B Zar"/>
        <charset val="178"/>
      </rPr>
      <t xml:space="preserve"> دلاری</t>
    </r>
    <r>
      <rPr>
        <b/>
        <sz val="10"/>
        <color rgb="FFC00000"/>
        <rFont val="B Zar"/>
        <charset val="178"/>
      </rPr>
      <t xml:space="preserve"> از قسمت Fare calculation و جمع مالیاتهای مسیر استفاده نشده را بصورت ریالی از قسمت Tax سامانه در سلول های مربوطه درج نمایید.</t>
    </r>
  </si>
  <si>
    <r>
      <t>اگردر قسمت Fare indicator بلیت در سامانه Travelportal.iranair.com عدد صفر درج شده بود، نرخ مسیر استفاده نشده را بصورت</t>
    </r>
    <r>
      <rPr>
        <b/>
        <sz val="12"/>
        <color rgb="FFC00000"/>
        <rFont val="B Zar"/>
        <charset val="178"/>
      </rPr>
      <t xml:space="preserve"> ریالی</t>
    </r>
    <r>
      <rPr>
        <b/>
        <sz val="10"/>
        <color rgb="FFC00000"/>
        <rFont val="B Zar"/>
        <charset val="178"/>
      </rPr>
      <t xml:space="preserve"> از قسمت Fare calculation و جمع مالیاتهای استفاده نشده را بصورت ریالی از قسمت Tax سامانه در سلول های مربوطه درج نمایید.</t>
    </r>
  </si>
  <si>
    <t>BSR</t>
  </si>
  <si>
    <t>ROE</t>
  </si>
  <si>
    <t>بلیت بصورت ریالی صادر شده است</t>
  </si>
  <si>
    <t>بلیت بصورت ارزی صادر شده است</t>
  </si>
  <si>
    <t>تاریخ با فرمت ذیل وارد شود</t>
  </si>
  <si>
    <t>YYYY/MM/DD</t>
  </si>
  <si>
    <t>5. در سلول های Fare و Tax درج اطلاعات یک بلیت وارد شود.</t>
  </si>
  <si>
    <t>6. با استفاده از سامانه ذیل، مبالغ Fare و Tax را وارد نمایید.</t>
  </si>
  <si>
    <t>travelportal.iranair..com</t>
  </si>
  <si>
    <t>History@iranair.com</t>
  </si>
  <si>
    <t>7. جهت استعلام از NS یا UN بودن پرواز، جزئیات بلیت را به آدرس ذیل ایمیل ارسال نمایید.</t>
  </si>
  <si>
    <t>3. با استفاده از سیستم فروش، BSR روز استرداد را وارد نمایید.</t>
  </si>
  <si>
    <t>4. تعداد مسافران را براساس نوع آنها وارد نمایید.</t>
  </si>
  <si>
    <t>8. مبنای محاسبات Fare Calculation  بلیت میباشد.</t>
  </si>
  <si>
    <t>9. دفاتر خدمات مسافرت هوایی فقط گزینه "بلیت به صورت ریالی صادر شده است" را انتخاب نمایند.</t>
  </si>
  <si>
    <t>10. دفاتر فروش هما جهت بلیتهای ارزی گزینه "بلیت به صورت ارزی صادر شده است" را انتخاب نمایند.</t>
  </si>
  <si>
    <t>11. در بلیتهایی که یک مسیر آن استفاده شده است، Fare و Tax مسیر استفاده نشده را وارد نمایید.</t>
  </si>
  <si>
    <t>12. در کلیه ی سلول های محاسباتی صرفا عدد وارد نمایید.</t>
  </si>
  <si>
    <t>13. جهت مسیرهای داخلی از Sheet بعدی استفاده نمایید.</t>
  </si>
  <si>
    <r>
      <t xml:space="preserve">2. درج تاریخ صدور بلیت با فرمت اعلام شده الزامی است. </t>
    </r>
    <r>
      <rPr>
        <b/>
        <sz val="10"/>
        <rFont val="Calibri"/>
        <family val="2"/>
        <scheme val="minor"/>
      </rPr>
      <t>YYYY/MM/DD</t>
    </r>
  </si>
  <si>
    <r>
      <t xml:space="preserve">1. کلیه سلول های </t>
    </r>
    <r>
      <rPr>
        <b/>
        <sz val="10"/>
        <color rgb="FFFF0000"/>
        <rFont val="B Nazanin"/>
        <charset val="178"/>
      </rPr>
      <t>قرمز</t>
    </r>
    <r>
      <rPr>
        <b/>
        <sz val="10"/>
        <rFont val="B Nazanin"/>
        <charset val="178"/>
      </rPr>
      <t xml:space="preserve"> رنگ بصورت صحیح تکمیل گردد. واچر می بایست شماره داشته باشد.</t>
    </r>
  </si>
  <si>
    <t>لطفا قبل از تکمیل فرم به نکات ذیل توجه بفرمایید</t>
  </si>
  <si>
    <r>
      <t xml:space="preserve">International tickets (issued as ticketless) to be refunded in Iran  </t>
    </r>
    <r>
      <rPr>
        <sz val="14"/>
        <rFont val="Cambria"/>
        <family val="1"/>
        <scheme val="major"/>
      </rPr>
      <t>ver1.0</t>
    </r>
  </si>
  <si>
    <r>
      <t xml:space="preserve">Domestic tickets (issued as ticketless) to be refunded in Iran  </t>
    </r>
    <r>
      <rPr>
        <sz val="14"/>
        <rFont val="Cambria"/>
        <family val="1"/>
        <scheme val="major"/>
      </rPr>
      <t>ver1.0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</si>
</sst>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[$IRR]\ #,##0"/>
    <numFmt numFmtId="166" formatCode="[$USD]\ #,##0"/>
    <numFmt numFmtId="167" formatCode="&quot;$&quot;#,##0.00"/>
  </numFmts>
  <fonts count="39">
    <font>
      <sz val="10"/>
      <name val="Arial"/>
    </font>
    <font>
      <sz val="14"/>
      <name val="Arial Rounded MT Bold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i/>
      <sz val="28"/>
      <name val="Cambria"/>
      <family val="1"/>
    </font>
    <font>
      <i/>
      <sz val="28"/>
      <name val="Cambria"/>
      <family val="1"/>
      <scheme val="major"/>
    </font>
    <font>
      <sz val="18"/>
      <color theme="0"/>
      <name val="Arial Rounded MT Bold"/>
      <family val="2"/>
    </font>
    <font>
      <sz val="28"/>
      <name val="Arial Rounded MT Bold"/>
      <family val="2"/>
    </font>
    <font>
      <sz val="32"/>
      <name val="Arial Rounded MT Bold"/>
      <family val="2"/>
    </font>
    <font>
      <b/>
      <sz val="16"/>
      <color indexed="12"/>
      <name val="Arial"/>
      <family val="2"/>
    </font>
    <font>
      <sz val="19"/>
      <color theme="0"/>
      <name val="Arial Rounded MT Bold"/>
      <family val="2"/>
    </font>
    <font>
      <b/>
      <u/>
      <sz val="16"/>
      <color indexed="12"/>
      <name val="Arial"/>
      <family val="2"/>
    </font>
    <font>
      <sz val="8"/>
      <color rgb="FF000000"/>
      <name val="Segoe UI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C00000"/>
      <name val="0 Nazanin"/>
      <charset val="178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name val="B Zar"/>
      <charset val="178"/>
    </font>
    <font>
      <b/>
      <sz val="10"/>
      <color rgb="FFC00000"/>
      <name val="B Zar"/>
      <charset val="178"/>
    </font>
    <font>
      <sz val="10"/>
      <color theme="3" tint="-0.499984740745262"/>
      <name val="Arial"/>
      <family val="2"/>
    </font>
    <font>
      <b/>
      <sz val="9"/>
      <color indexed="12"/>
      <name val="Arial"/>
      <family val="2"/>
    </font>
    <font>
      <sz val="12"/>
      <name val="Calibri"/>
      <family val="2"/>
      <scheme val="minor"/>
    </font>
    <font>
      <b/>
      <sz val="10"/>
      <color indexed="12"/>
      <name val="B Zar"/>
      <charset val="178"/>
    </font>
    <font>
      <b/>
      <sz val="9"/>
      <name val="Arial"/>
      <family val="2"/>
    </font>
    <font>
      <b/>
      <sz val="12"/>
      <color rgb="FFC00000"/>
      <name val="B Zar"/>
      <charset val="178"/>
    </font>
    <font>
      <sz val="10"/>
      <color rgb="FF002060"/>
      <name val="Arial"/>
      <family val="2"/>
    </font>
    <font>
      <sz val="16.5"/>
      <color theme="0"/>
      <name val="Arial Rounded MT Bold"/>
      <family val="2"/>
    </font>
    <font>
      <sz val="10"/>
      <color theme="3" tint="-0.499984740745262"/>
      <name val="B Nazanin"/>
      <charset val="178"/>
    </font>
    <font>
      <b/>
      <sz val="10"/>
      <color rgb="FFC00000"/>
      <name val="B Nazanin"/>
      <charset val="178"/>
    </font>
    <font>
      <b/>
      <sz val="11"/>
      <color rgb="FFC00000"/>
      <name val="Arial Narrow"/>
      <family val="2"/>
    </font>
    <font>
      <b/>
      <sz val="10"/>
      <name val="B Nazanin"/>
      <charset val="178"/>
    </font>
    <font>
      <b/>
      <sz val="11"/>
      <name val="B Nazanin"/>
      <charset val="178"/>
    </font>
    <font>
      <b/>
      <sz val="10"/>
      <color rgb="FFFF0000"/>
      <name val="B Nazanin"/>
      <charset val="178"/>
    </font>
    <font>
      <sz val="14"/>
      <name val="Cambria"/>
      <family val="1"/>
      <scheme val="major"/>
    </font>
    <font>
      <sz val="19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rgb="FFFF0000"/>
      </top>
      <bottom/>
      <diagonal/>
    </border>
    <border>
      <left style="thin">
        <color theme="0"/>
      </left>
      <right/>
      <top/>
      <bottom style="thin">
        <color rgb="FFFF000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1"/>
      </right>
      <top style="thin">
        <color rgb="FFFF0000"/>
      </top>
      <bottom/>
      <diagonal/>
    </border>
    <border>
      <left/>
      <right style="thin">
        <color theme="1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/>
      <diagonal/>
    </border>
    <border>
      <left style="thin">
        <color rgb="FFFF0000"/>
      </left>
      <right style="thin">
        <color theme="1"/>
      </right>
      <top/>
      <bottom/>
      <diagonal/>
    </border>
    <border>
      <left style="thin">
        <color rgb="FFFF0000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thin">
        <color rgb="FFFF0000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2" borderId="1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165" fontId="2" fillId="2" borderId="16" xfId="0" applyNumberFormat="1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textRotation="90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 textRotation="90"/>
    </xf>
    <xf numFmtId="0" fontId="0" fillId="2" borderId="22" xfId="0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2" fillId="2" borderId="13" xfId="0" applyNumberFormat="1" applyFont="1" applyFill="1" applyBorder="1" applyAlignment="1" applyProtection="1">
      <alignment horizontal="center" vertical="center"/>
    </xf>
    <xf numFmtId="49" fontId="2" fillId="7" borderId="27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 applyProtection="1">
      <alignment horizontal="center" vertical="center"/>
    </xf>
    <xf numFmtId="0" fontId="23" fillId="6" borderId="0" xfId="0" applyFont="1" applyFill="1" applyAlignment="1" applyProtection="1">
      <alignment horizontal="center" vertical="center"/>
    </xf>
    <xf numFmtId="166" fontId="23" fillId="6" borderId="0" xfId="0" applyNumberFormat="1" applyFont="1" applyFill="1" applyBorder="1" applyAlignment="1" applyProtection="1">
      <alignment horizontal="center" vertical="center"/>
    </xf>
    <xf numFmtId="9" fontId="23" fillId="6" borderId="0" xfId="0" applyNumberFormat="1" applyFont="1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0" fillId="6" borderId="22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23" fillId="6" borderId="23" xfId="0" applyFont="1" applyFill="1" applyBorder="1" applyAlignment="1" applyProtection="1">
      <alignment horizontal="center" vertical="center"/>
    </xf>
    <xf numFmtId="0" fontId="23" fillId="6" borderId="23" xfId="0" applyFont="1" applyFill="1" applyBorder="1" applyAlignment="1" applyProtection="1">
      <alignment horizontal="center" vertical="center"/>
      <protection locked="0"/>
    </xf>
    <xf numFmtId="14" fontId="23" fillId="6" borderId="0" xfId="0" applyNumberFormat="1" applyFont="1" applyFill="1" applyAlignment="1" applyProtection="1">
      <alignment horizontal="center" vertical="center"/>
    </xf>
    <xf numFmtId="165" fontId="9" fillId="2" borderId="12" xfId="0" applyNumberFormat="1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165" fontId="2" fillId="2" borderId="3" xfId="0" applyNumberFormat="1" applyFon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vertical="center" wrapText="1"/>
    </xf>
    <xf numFmtId="0" fontId="2" fillId="2" borderId="54" xfId="0" applyNumberFormat="1" applyFont="1" applyFill="1" applyBorder="1" applyAlignment="1" applyProtection="1">
      <alignment horizontal="center" vertical="center"/>
    </xf>
    <xf numFmtId="0" fontId="2" fillId="2" borderId="55" xfId="0" applyNumberFormat="1" applyFont="1" applyFill="1" applyBorder="1" applyAlignment="1" applyProtection="1">
      <alignment horizontal="center" vertical="center"/>
    </xf>
    <xf numFmtId="0" fontId="3" fillId="2" borderId="60" xfId="0" applyFont="1" applyFill="1" applyBorder="1" applyAlignment="1" applyProtection="1">
      <alignment horizontal="center" vertical="center"/>
    </xf>
    <xf numFmtId="0" fontId="23" fillId="6" borderId="0" xfId="0" applyNumberFormat="1" applyFont="1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29" fillId="6" borderId="0" xfId="0" applyFont="1" applyFill="1" applyAlignment="1" applyProtection="1">
      <alignment horizontal="center" vertical="center"/>
    </xf>
    <xf numFmtId="0" fontId="29" fillId="6" borderId="23" xfId="0" applyFont="1" applyFill="1" applyBorder="1" applyAlignment="1" applyProtection="1">
      <alignment horizontal="center" vertical="center"/>
    </xf>
    <xf numFmtId="0" fontId="29" fillId="6" borderId="23" xfId="0" applyFont="1" applyFill="1" applyBorder="1" applyAlignment="1" applyProtection="1">
      <alignment horizontal="center" vertical="center"/>
      <protection locked="0"/>
    </xf>
    <xf numFmtId="0" fontId="29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Alignment="1" applyProtection="1">
      <alignment horizontal="center" vertical="center"/>
    </xf>
    <xf numFmtId="0" fontId="5" fillId="2" borderId="15" xfId="0" applyFont="1" applyFill="1" applyBorder="1" applyAlignment="1" applyProtection="1">
      <alignment vertical="center" textRotation="90"/>
    </xf>
    <xf numFmtId="0" fontId="5" fillId="2" borderId="17" xfId="0" applyFont="1" applyFill="1" applyBorder="1" applyAlignment="1" applyProtection="1">
      <alignment vertical="center" textRotation="90"/>
    </xf>
    <xf numFmtId="0" fontId="18" fillId="2" borderId="4" xfId="0" applyFont="1" applyFill="1" applyBorder="1" applyAlignment="1" applyProtection="1">
      <alignment vertical="center" wrapText="1"/>
    </xf>
    <xf numFmtId="0" fontId="25" fillId="2" borderId="15" xfId="0" applyFont="1" applyFill="1" applyBorder="1" applyAlignment="1" applyProtection="1">
      <alignment vertical="center" wrapText="1"/>
    </xf>
    <xf numFmtId="0" fontId="31" fillId="6" borderId="0" xfId="0" applyFont="1" applyFill="1" applyBorder="1" applyAlignment="1" applyProtection="1">
      <alignment horizontal="left" vertical="center"/>
    </xf>
    <xf numFmtId="0" fontId="1" fillId="2" borderId="74" xfId="0" applyFont="1" applyFill="1" applyBorder="1" applyAlignment="1" applyProtection="1">
      <alignment horizontal="center" vertical="center"/>
    </xf>
    <xf numFmtId="0" fontId="1" fillId="2" borderId="75" xfId="0" applyFont="1" applyFill="1" applyBorder="1" applyAlignment="1" applyProtection="1">
      <alignment horizontal="center" vertical="center"/>
    </xf>
    <xf numFmtId="0" fontId="23" fillId="6" borderId="69" xfId="0" applyFont="1" applyFill="1" applyBorder="1" applyAlignment="1" applyProtection="1">
      <alignment horizontal="center" vertical="center"/>
    </xf>
    <xf numFmtId="165" fontId="24" fillId="2" borderId="28" xfId="0" applyNumberFormat="1" applyFont="1" applyFill="1" applyBorder="1" applyAlignment="1" applyProtection="1">
      <alignment horizontal="center" vertical="center" wrapText="1"/>
    </xf>
    <xf numFmtId="165" fontId="24" fillId="2" borderId="29" xfId="0" applyNumberFormat="1" applyFont="1" applyFill="1" applyBorder="1" applyAlignment="1" applyProtection="1">
      <alignment horizontal="center" vertical="center" wrapText="1"/>
    </xf>
    <xf numFmtId="165" fontId="24" fillId="2" borderId="30" xfId="0" applyNumberFormat="1" applyFont="1" applyFill="1" applyBorder="1" applyAlignment="1" applyProtection="1">
      <alignment horizontal="center" vertical="center" wrapText="1"/>
    </xf>
    <xf numFmtId="165" fontId="24" fillId="2" borderId="31" xfId="0" applyNumberFormat="1" applyFont="1" applyFill="1" applyBorder="1" applyAlignment="1" applyProtection="1">
      <alignment horizontal="center" vertical="center" wrapText="1"/>
    </xf>
    <xf numFmtId="165" fontId="2" fillId="7" borderId="34" xfId="0" applyNumberFormat="1" applyFont="1" applyFill="1" applyBorder="1" applyAlignment="1" applyProtection="1">
      <alignment horizontal="center" vertical="center"/>
      <protection locked="0"/>
    </xf>
    <xf numFmtId="165" fontId="2" fillId="7" borderId="39" xfId="0" applyNumberFormat="1" applyFont="1" applyFill="1" applyBorder="1" applyAlignment="1" applyProtection="1">
      <alignment horizontal="center" vertical="center"/>
      <protection locked="0"/>
    </xf>
    <xf numFmtId="165" fontId="2" fillId="7" borderId="35" xfId="0" applyNumberFormat="1" applyFont="1" applyFill="1" applyBorder="1" applyAlignment="1" applyProtection="1">
      <alignment horizontal="center" vertical="center"/>
      <protection locked="0"/>
    </xf>
    <xf numFmtId="166" fontId="2" fillId="7" borderId="56" xfId="0" applyNumberFormat="1" applyFont="1" applyFill="1" applyBorder="1" applyAlignment="1" applyProtection="1">
      <alignment horizontal="center" vertical="center"/>
      <protection locked="0"/>
    </xf>
    <xf numFmtId="166" fontId="2" fillId="7" borderId="46" xfId="0" applyNumberFormat="1" applyFont="1" applyFill="1" applyBorder="1" applyAlignment="1" applyProtection="1">
      <alignment horizontal="center" vertical="center"/>
      <protection locked="0"/>
    </xf>
    <xf numFmtId="165" fontId="2" fillId="2" borderId="71" xfId="0" applyNumberFormat="1" applyFont="1" applyFill="1" applyBorder="1" applyAlignment="1" applyProtection="1">
      <alignment horizontal="center" vertical="center" wrapText="1" readingOrder="2"/>
    </xf>
    <xf numFmtId="165" fontId="2" fillId="2" borderId="72" xfId="0" applyNumberFormat="1" applyFont="1" applyFill="1" applyBorder="1" applyAlignment="1" applyProtection="1">
      <alignment horizontal="center" vertical="center" wrapText="1" readingOrder="2"/>
    </xf>
    <xf numFmtId="165" fontId="2" fillId="2" borderId="73" xfId="0" applyNumberFormat="1" applyFont="1" applyFill="1" applyBorder="1" applyAlignment="1" applyProtection="1">
      <alignment horizontal="center" vertical="center" wrapText="1" readingOrder="2"/>
    </xf>
    <xf numFmtId="0" fontId="5" fillId="2" borderId="15" xfId="0" applyFont="1" applyFill="1" applyBorder="1" applyAlignment="1" applyProtection="1">
      <alignment horizontal="center" vertical="center" textRotation="90"/>
    </xf>
    <xf numFmtId="0" fontId="18" fillId="2" borderId="15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 textRotation="90"/>
    </xf>
    <xf numFmtId="0" fontId="4" fillId="2" borderId="21" xfId="0" applyFont="1" applyFill="1" applyBorder="1" applyAlignment="1" applyProtection="1">
      <alignment horizontal="center" vertical="center" textRotation="90"/>
    </xf>
    <xf numFmtId="0" fontId="4" fillId="2" borderId="17" xfId="0" applyFont="1" applyFill="1" applyBorder="1" applyAlignment="1" applyProtection="1">
      <alignment horizontal="center" vertical="center" textRotation="90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" fillId="7" borderId="34" xfId="0" applyNumberFormat="1" applyFont="1" applyFill="1" applyBorder="1" applyAlignment="1" applyProtection="1">
      <alignment horizontal="center" vertical="center"/>
      <protection locked="0"/>
    </xf>
    <xf numFmtId="0" fontId="2" fillId="7" borderId="35" xfId="0" applyNumberFormat="1" applyFont="1" applyFill="1" applyBorder="1" applyAlignment="1" applyProtection="1">
      <alignment horizontal="center" vertical="center"/>
      <protection locked="0"/>
    </xf>
    <xf numFmtId="165" fontId="2" fillId="2" borderId="68" xfId="0" applyNumberFormat="1" applyFont="1" applyFill="1" applyBorder="1" applyAlignment="1" applyProtection="1">
      <alignment horizontal="center" vertical="center"/>
    </xf>
    <xf numFmtId="165" fontId="2" fillId="2" borderId="3" xfId="0" applyNumberFormat="1" applyFont="1" applyFill="1" applyBorder="1" applyAlignment="1" applyProtection="1">
      <alignment horizontal="center" vertical="center"/>
    </xf>
    <xf numFmtId="165" fontId="2" fillId="2" borderId="10" xfId="0" applyNumberFormat="1" applyFont="1" applyFill="1" applyBorder="1" applyAlignment="1" applyProtection="1">
      <alignment horizontal="center" vertical="center"/>
    </xf>
    <xf numFmtId="165" fontId="2" fillId="2" borderId="69" xfId="0" applyNumberFormat="1" applyFon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 vertical="center"/>
    </xf>
    <xf numFmtId="165" fontId="2" fillId="2" borderId="2" xfId="0" applyNumberFormat="1" applyFont="1" applyFill="1" applyBorder="1" applyAlignment="1" applyProtection="1">
      <alignment horizontal="center" vertical="center"/>
    </xf>
    <xf numFmtId="165" fontId="2" fillId="2" borderId="70" xfId="0" applyNumberFormat="1" applyFont="1" applyFill="1" applyBorder="1" applyAlignment="1" applyProtection="1">
      <alignment horizontal="center" vertical="center"/>
    </xf>
    <xf numFmtId="165" fontId="2" fillId="2" borderId="4" xfId="0" applyNumberFormat="1" applyFont="1" applyFill="1" applyBorder="1" applyAlignment="1" applyProtection="1">
      <alignment horizontal="center" vertical="center"/>
    </xf>
    <xf numFmtId="165" fontId="2" fillId="2" borderId="9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16" xfId="0" applyNumberFormat="1" applyFont="1" applyFill="1" applyBorder="1" applyAlignment="1" applyProtection="1">
      <alignment horizontal="center" vertical="center"/>
    </xf>
    <xf numFmtId="165" fontId="2" fillId="2" borderId="65" xfId="0" applyNumberFormat="1" applyFont="1" applyFill="1" applyBorder="1" applyAlignment="1" applyProtection="1">
      <alignment horizontal="center" vertical="center"/>
    </xf>
    <xf numFmtId="165" fontId="2" fillId="2" borderId="66" xfId="0" applyNumberFormat="1" applyFont="1" applyFill="1" applyBorder="1" applyAlignment="1" applyProtection="1">
      <alignment horizontal="center" vertical="center"/>
    </xf>
    <xf numFmtId="165" fontId="2" fillId="2" borderId="67" xfId="0" applyNumberFormat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</xf>
    <xf numFmtId="0" fontId="27" fillId="7" borderId="28" xfId="0" applyFont="1" applyFill="1" applyBorder="1" applyAlignment="1" applyProtection="1">
      <alignment horizontal="center" vertical="center"/>
      <protection locked="0"/>
    </xf>
    <xf numFmtId="0" fontId="27" fillId="7" borderId="32" xfId="0" applyFont="1" applyFill="1" applyBorder="1" applyAlignment="1" applyProtection="1">
      <alignment horizontal="center" vertical="center"/>
      <protection locked="0"/>
    </xf>
    <xf numFmtId="0" fontId="27" fillId="7" borderId="29" xfId="0" applyFont="1" applyFill="1" applyBorder="1" applyAlignment="1" applyProtection="1">
      <alignment horizontal="center" vertical="center"/>
      <protection locked="0"/>
    </xf>
    <xf numFmtId="0" fontId="27" fillId="7" borderId="30" xfId="0" applyFont="1" applyFill="1" applyBorder="1" applyAlignment="1" applyProtection="1">
      <alignment horizontal="center" vertical="center"/>
      <protection locked="0"/>
    </xf>
    <xf numFmtId="0" fontId="27" fillId="7" borderId="33" xfId="0" applyFont="1" applyFill="1" applyBorder="1" applyAlignment="1" applyProtection="1">
      <alignment horizontal="center" vertical="center"/>
      <protection locked="0"/>
    </xf>
    <xf numFmtId="0" fontId="27" fillId="7" borderId="31" xfId="0" applyFont="1" applyFill="1" applyBorder="1" applyAlignment="1" applyProtection="1">
      <alignment horizontal="center" vertical="center"/>
      <protection locked="0"/>
    </xf>
    <xf numFmtId="0" fontId="2" fillId="7" borderId="28" xfId="0" applyNumberFormat="1" applyFont="1" applyFill="1" applyBorder="1" applyAlignment="1" applyProtection="1">
      <alignment horizontal="left" vertical="center"/>
      <protection locked="0"/>
    </xf>
    <xf numFmtId="0" fontId="2" fillId="7" borderId="29" xfId="0" applyNumberFormat="1" applyFont="1" applyFill="1" applyBorder="1" applyAlignment="1" applyProtection="1">
      <alignment horizontal="left" vertical="center"/>
      <protection locked="0"/>
    </xf>
    <xf numFmtId="0" fontId="2" fillId="7" borderId="30" xfId="0" applyNumberFormat="1" applyFont="1" applyFill="1" applyBorder="1" applyAlignment="1" applyProtection="1">
      <alignment horizontal="left" vertical="center"/>
      <protection locked="0"/>
    </xf>
    <xf numFmtId="0" fontId="2" fillId="7" borderId="31" xfId="0" applyNumberFormat="1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3" fillId="2" borderId="51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/>
    </xf>
    <xf numFmtId="164" fontId="2" fillId="0" borderId="49" xfId="0" applyNumberFormat="1" applyFont="1" applyFill="1" applyBorder="1" applyAlignment="1" applyProtection="1">
      <alignment horizontal="center" vertical="center"/>
    </xf>
    <xf numFmtId="164" fontId="2" fillId="0" borderId="52" xfId="0" applyNumberFormat="1" applyFont="1" applyFill="1" applyBorder="1" applyAlignment="1" applyProtection="1">
      <alignment horizontal="center" vertical="center"/>
    </xf>
    <xf numFmtId="164" fontId="2" fillId="0" borderId="50" xfId="0" applyNumberFormat="1" applyFont="1" applyFill="1" applyBorder="1" applyAlignment="1" applyProtection="1">
      <alignment horizontal="center" vertical="center"/>
    </xf>
    <xf numFmtId="164" fontId="2" fillId="0" borderId="53" xfId="0" applyNumberFormat="1" applyFont="1" applyFill="1" applyBorder="1" applyAlignment="1" applyProtection="1">
      <alignment horizontal="center" vertical="center"/>
    </xf>
    <xf numFmtId="3" fontId="2" fillId="7" borderId="28" xfId="0" applyNumberFormat="1" applyFont="1" applyFill="1" applyBorder="1" applyAlignment="1" applyProtection="1">
      <alignment horizontal="left" vertical="center"/>
      <protection locked="0"/>
    </xf>
    <xf numFmtId="3" fontId="2" fillId="7" borderId="29" xfId="0" applyNumberFormat="1" applyFont="1" applyFill="1" applyBorder="1" applyAlignment="1" applyProtection="1">
      <alignment horizontal="left" vertical="center"/>
      <protection locked="0"/>
    </xf>
    <xf numFmtId="3" fontId="2" fillId="7" borderId="30" xfId="0" applyNumberFormat="1" applyFont="1" applyFill="1" applyBorder="1" applyAlignment="1" applyProtection="1">
      <alignment horizontal="left" vertical="center"/>
      <protection locked="0"/>
    </xf>
    <xf numFmtId="3" fontId="2" fillId="7" borderId="31" xfId="0" applyNumberFormat="1" applyFont="1" applyFill="1" applyBorder="1" applyAlignment="1" applyProtection="1">
      <alignment horizontal="left" vertical="center"/>
      <protection locked="0"/>
    </xf>
    <xf numFmtId="0" fontId="2" fillId="7" borderId="28" xfId="0" applyFont="1" applyFill="1" applyBorder="1" applyAlignment="1" applyProtection="1">
      <alignment horizontal="center" vertical="center"/>
      <protection locked="0"/>
    </xf>
    <xf numFmtId="0" fontId="2" fillId="7" borderId="29" xfId="0" applyFont="1" applyFill="1" applyBorder="1" applyAlignment="1" applyProtection="1">
      <alignment horizontal="center" vertical="center"/>
      <protection locked="0"/>
    </xf>
    <xf numFmtId="0" fontId="2" fillId="7" borderId="30" xfId="0" applyFont="1" applyFill="1" applyBorder="1" applyAlignment="1" applyProtection="1">
      <alignment horizontal="center" vertical="center"/>
      <protection locked="0"/>
    </xf>
    <xf numFmtId="0" fontId="2" fillId="7" borderId="31" xfId="0" applyFont="1" applyFill="1" applyBorder="1" applyAlignment="1" applyProtection="1">
      <alignment horizontal="center" vertical="center"/>
      <protection locked="0"/>
    </xf>
    <xf numFmtId="165" fontId="2" fillId="7" borderId="28" xfId="0" applyNumberFormat="1" applyFont="1" applyFill="1" applyBorder="1" applyAlignment="1" applyProtection="1">
      <alignment horizontal="center" vertical="center"/>
      <protection locked="0"/>
    </xf>
    <xf numFmtId="165" fontId="2" fillId="7" borderId="29" xfId="0" applyNumberFormat="1" applyFont="1" applyFill="1" applyBorder="1" applyAlignment="1" applyProtection="1">
      <alignment horizontal="center" vertical="center"/>
      <protection locked="0"/>
    </xf>
    <xf numFmtId="165" fontId="2" fillId="7" borderId="36" xfId="0" applyNumberFormat="1" applyFont="1" applyFill="1" applyBorder="1" applyAlignment="1" applyProtection="1">
      <alignment horizontal="center" vertical="center"/>
      <protection locked="0"/>
    </xf>
    <xf numFmtId="165" fontId="2" fillId="7" borderId="37" xfId="0" applyNumberFormat="1" applyFont="1" applyFill="1" applyBorder="1" applyAlignment="1" applyProtection="1">
      <alignment horizontal="center" vertical="center"/>
      <protection locked="0"/>
    </xf>
    <xf numFmtId="165" fontId="2" fillId="7" borderId="30" xfId="0" applyNumberFormat="1" applyFont="1" applyFill="1" applyBorder="1" applyAlignment="1" applyProtection="1">
      <alignment horizontal="center" vertical="center"/>
      <protection locked="0"/>
    </xf>
    <xf numFmtId="165" fontId="2" fillId="7" borderId="31" xfId="0" applyNumberFormat="1" applyFont="1" applyFill="1" applyBorder="1" applyAlignment="1" applyProtection="1">
      <alignment horizontal="center" vertical="center"/>
      <protection locked="0"/>
    </xf>
    <xf numFmtId="0" fontId="2" fillId="7" borderId="36" xfId="0" applyFont="1" applyFill="1" applyBorder="1" applyAlignment="1" applyProtection="1">
      <alignment horizontal="center" vertical="center"/>
      <protection locked="0"/>
    </xf>
    <xf numFmtId="0" fontId="2" fillId="7" borderId="37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38" fillId="5" borderId="0" xfId="0" applyFont="1" applyFill="1" applyBorder="1" applyAlignment="1" applyProtection="1">
      <alignment horizontal="center" vertical="center"/>
    </xf>
    <xf numFmtId="0" fontId="21" fillId="7" borderId="28" xfId="0" applyFont="1" applyFill="1" applyBorder="1" applyAlignment="1" applyProtection="1">
      <alignment horizontal="center" vertical="center"/>
    </xf>
    <xf numFmtId="0" fontId="21" fillId="7" borderId="29" xfId="0" applyFont="1" applyFill="1" applyBorder="1" applyAlignment="1" applyProtection="1">
      <alignment horizontal="center" vertical="center"/>
    </xf>
    <xf numFmtId="0" fontId="21" fillId="7" borderId="36" xfId="0" applyFont="1" applyFill="1" applyBorder="1" applyAlignment="1" applyProtection="1">
      <alignment horizontal="center" vertical="center"/>
    </xf>
    <xf numFmtId="0" fontId="21" fillId="7" borderId="37" xfId="0" applyFont="1" applyFill="1" applyBorder="1" applyAlignment="1" applyProtection="1">
      <alignment horizontal="center" vertical="center"/>
    </xf>
    <xf numFmtId="0" fontId="21" fillId="7" borderId="30" xfId="0" applyFont="1" applyFill="1" applyBorder="1" applyAlignment="1" applyProtection="1">
      <alignment horizontal="center" vertical="center"/>
    </xf>
    <xf numFmtId="0" fontId="21" fillId="7" borderId="31" xfId="0" applyFont="1" applyFill="1" applyBorder="1" applyAlignment="1" applyProtection="1">
      <alignment horizontal="center" vertical="center"/>
    </xf>
    <xf numFmtId="165" fontId="11" fillId="2" borderId="12" xfId="0" applyNumberFormat="1" applyFont="1" applyFill="1" applyBorder="1" applyAlignment="1" applyProtection="1">
      <alignment horizontal="center" vertical="center"/>
    </xf>
    <xf numFmtId="165" fontId="11" fillId="2" borderId="6" xfId="0" applyNumberFormat="1" applyFont="1" applyFill="1" applyBorder="1" applyAlignment="1" applyProtection="1">
      <alignment horizontal="center" vertical="center"/>
    </xf>
    <xf numFmtId="165" fontId="11" fillId="2" borderId="0" xfId="0" applyNumberFormat="1" applyFont="1" applyFill="1" applyBorder="1" applyAlignment="1" applyProtection="1">
      <alignment horizontal="center" vertical="center"/>
    </xf>
    <xf numFmtId="165" fontId="11" fillId="2" borderId="16" xfId="0" applyNumberFormat="1" applyFont="1" applyFill="1" applyBorder="1" applyAlignment="1" applyProtection="1">
      <alignment horizontal="center" vertical="center"/>
    </xf>
    <xf numFmtId="165" fontId="11" fillId="2" borderId="14" xfId="0" applyNumberFormat="1" applyFont="1" applyFill="1" applyBorder="1" applyAlignment="1" applyProtection="1">
      <alignment horizontal="center" vertical="center"/>
    </xf>
    <xf numFmtId="165" fontId="11" fillId="2" borderId="18" xfId="0" applyNumberFormat="1" applyFont="1" applyFill="1" applyBorder="1" applyAlignment="1" applyProtection="1">
      <alignment horizontal="center" vertical="center"/>
    </xf>
    <xf numFmtId="165" fontId="9" fillId="2" borderId="11" xfId="0" applyNumberFormat="1" applyFont="1" applyFill="1" applyBorder="1" applyAlignment="1" applyProtection="1">
      <alignment horizontal="center" vertical="center"/>
    </xf>
    <xf numFmtId="165" fontId="9" fillId="2" borderId="12" xfId="0" applyNumberFormat="1" applyFont="1" applyFill="1" applyBorder="1" applyAlignment="1" applyProtection="1">
      <alignment horizontal="center" vertical="center"/>
    </xf>
    <xf numFmtId="165" fontId="9" fillId="2" borderId="15" xfId="0" applyNumberFormat="1" applyFont="1" applyFill="1" applyBorder="1" applyAlignment="1" applyProtection="1">
      <alignment horizontal="center" vertical="center"/>
    </xf>
    <xf numFmtId="165" fontId="9" fillId="2" borderId="0" xfId="0" applyNumberFormat="1" applyFont="1" applyFill="1" applyBorder="1" applyAlignment="1" applyProtection="1">
      <alignment horizontal="center" vertical="center"/>
    </xf>
    <xf numFmtId="165" fontId="9" fillId="2" borderId="17" xfId="0" applyNumberFormat="1" applyFont="1" applyFill="1" applyBorder="1" applyAlignment="1" applyProtection="1">
      <alignment horizontal="center" vertical="center"/>
    </xf>
    <xf numFmtId="165" fontId="9" fillId="2" borderId="14" xfId="0" applyNumberFormat="1" applyFont="1" applyFill="1" applyBorder="1" applyAlignment="1" applyProtection="1">
      <alignment horizontal="center" vertical="center"/>
    </xf>
    <xf numFmtId="0" fontId="22" fillId="2" borderId="12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167" fontId="22" fillId="2" borderId="12" xfId="0" applyNumberFormat="1" applyFont="1" applyFill="1" applyBorder="1" applyAlignment="1" applyProtection="1">
      <alignment horizontal="center" vertical="center" wrapText="1" readingOrder="2"/>
    </xf>
    <xf numFmtId="167" fontId="22" fillId="2" borderId="0" xfId="0" applyNumberFormat="1" applyFont="1" applyFill="1" applyBorder="1" applyAlignment="1" applyProtection="1">
      <alignment horizontal="center" vertical="center" wrapText="1" readingOrder="2"/>
    </xf>
    <xf numFmtId="167" fontId="22" fillId="2" borderId="4" xfId="0" applyNumberFormat="1" applyFont="1" applyFill="1" applyBorder="1" applyAlignment="1" applyProtection="1">
      <alignment horizontal="center" vertical="center" wrapText="1" readingOrder="2"/>
    </xf>
    <xf numFmtId="0" fontId="0" fillId="2" borderId="43" xfId="0" applyFill="1" applyBorder="1" applyAlignment="1" applyProtection="1">
      <alignment horizontal="center" vertical="center"/>
    </xf>
    <xf numFmtId="0" fontId="0" fillId="2" borderId="44" xfId="0" applyFill="1" applyBorder="1" applyAlignment="1" applyProtection="1">
      <alignment horizontal="center" vertical="center"/>
    </xf>
    <xf numFmtId="49" fontId="2" fillId="7" borderId="28" xfId="0" applyNumberFormat="1" applyFont="1" applyFill="1" applyBorder="1" applyAlignment="1" applyProtection="1">
      <alignment horizontal="left" vertical="center"/>
      <protection locked="0"/>
    </xf>
    <xf numFmtId="49" fontId="2" fillId="7" borderId="32" xfId="0" applyNumberFormat="1" applyFont="1" applyFill="1" applyBorder="1" applyAlignment="1" applyProtection="1">
      <alignment horizontal="left" vertical="center"/>
      <protection locked="0"/>
    </xf>
    <xf numFmtId="49" fontId="2" fillId="7" borderId="29" xfId="0" applyNumberFormat="1" applyFont="1" applyFill="1" applyBorder="1" applyAlignment="1" applyProtection="1">
      <alignment horizontal="left" vertical="center"/>
      <protection locked="0"/>
    </xf>
    <xf numFmtId="49" fontId="2" fillId="7" borderId="30" xfId="0" applyNumberFormat="1" applyFont="1" applyFill="1" applyBorder="1" applyAlignment="1" applyProtection="1">
      <alignment horizontal="left" vertical="center"/>
      <protection locked="0"/>
    </xf>
    <xf numFmtId="49" fontId="2" fillId="7" borderId="33" xfId="0" applyNumberFormat="1" applyFont="1" applyFill="1" applyBorder="1" applyAlignment="1" applyProtection="1">
      <alignment horizontal="left" vertical="center"/>
      <protection locked="0"/>
    </xf>
    <xf numFmtId="49" fontId="2" fillId="7" borderId="31" xfId="0" applyNumberFormat="1" applyFont="1" applyFill="1" applyBorder="1" applyAlignment="1" applyProtection="1">
      <alignment horizontal="left" vertical="center"/>
      <protection locked="0"/>
    </xf>
    <xf numFmtId="49" fontId="2" fillId="7" borderId="36" xfId="0" applyNumberFormat="1" applyFont="1" applyFill="1" applyBorder="1" applyAlignment="1" applyProtection="1">
      <alignment horizontal="left" vertical="center"/>
      <protection locked="0"/>
    </xf>
    <xf numFmtId="49" fontId="2" fillId="7" borderId="0" xfId="0" applyNumberFormat="1" applyFont="1" applyFill="1" applyBorder="1" applyAlignment="1" applyProtection="1">
      <alignment horizontal="left" vertical="center"/>
      <protection locked="0"/>
    </xf>
    <xf numFmtId="165" fontId="2" fillId="2" borderId="19" xfId="0" applyNumberFormat="1" applyFont="1" applyFill="1" applyBorder="1" applyAlignment="1" applyProtection="1">
      <alignment horizontal="center" vertical="center"/>
    </xf>
    <xf numFmtId="165" fontId="2" fillId="2" borderId="20" xfId="0" applyNumberFormat="1" applyFont="1" applyFill="1" applyBorder="1" applyAlignment="1" applyProtection="1">
      <alignment horizontal="center" vertical="center"/>
    </xf>
    <xf numFmtId="165" fontId="2" fillId="2" borderId="5" xfId="0" applyNumberFormat="1" applyFont="1" applyFill="1" applyBorder="1" applyAlignment="1" applyProtection="1">
      <alignment horizontal="center" vertical="center"/>
    </xf>
    <xf numFmtId="165" fontId="2" fillId="2" borderId="58" xfId="0" applyNumberFormat="1" applyFont="1" applyFill="1" applyBorder="1" applyAlignment="1" applyProtection="1">
      <alignment horizontal="center" vertical="center" wrapText="1" readingOrder="2"/>
    </xf>
    <xf numFmtId="165" fontId="2" fillId="2" borderId="59" xfId="0" applyNumberFormat="1" applyFont="1" applyFill="1" applyBorder="1" applyAlignment="1" applyProtection="1">
      <alignment horizontal="center" vertical="center" wrapText="1" readingOrder="2"/>
    </xf>
    <xf numFmtId="165" fontId="2" fillId="2" borderId="60" xfId="0" applyNumberFormat="1" applyFont="1" applyFill="1" applyBorder="1" applyAlignment="1" applyProtection="1">
      <alignment horizontal="center" vertical="center" wrapText="1" readingOrder="2"/>
    </xf>
    <xf numFmtId="3" fontId="18" fillId="2" borderId="0" xfId="0" applyNumberFormat="1" applyFont="1" applyFill="1" applyBorder="1" applyAlignment="1" applyProtection="1">
      <alignment horizontal="center" vertical="center" wrapText="1"/>
    </xf>
    <xf numFmtId="164" fontId="2" fillId="7" borderId="28" xfId="0" applyNumberFormat="1" applyFont="1" applyFill="1" applyBorder="1" applyAlignment="1" applyProtection="1">
      <alignment horizontal="center" vertical="center"/>
      <protection locked="0"/>
    </xf>
    <xf numFmtId="164" fontId="2" fillId="7" borderId="29" xfId="0" applyNumberFormat="1" applyFont="1" applyFill="1" applyBorder="1" applyAlignment="1" applyProtection="1">
      <alignment horizontal="center" vertical="center"/>
      <protection locked="0"/>
    </xf>
    <xf numFmtId="164" fontId="2" fillId="7" borderId="30" xfId="0" applyNumberFormat="1" applyFont="1" applyFill="1" applyBorder="1" applyAlignment="1" applyProtection="1">
      <alignment horizontal="center" vertical="center"/>
      <protection locked="0"/>
    </xf>
    <xf numFmtId="164" fontId="2" fillId="7" borderId="31" xfId="0" applyNumberFormat="1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</xf>
    <xf numFmtId="0" fontId="34" fillId="8" borderId="76" xfId="0" applyNumberFormat="1" applyFont="1" applyFill="1" applyBorder="1" applyAlignment="1" applyProtection="1">
      <alignment horizontal="right" vertical="center" wrapText="1" readingOrder="2"/>
    </xf>
    <xf numFmtId="0" fontId="34" fillId="8" borderId="41" xfId="0" applyNumberFormat="1" applyFont="1" applyFill="1" applyBorder="1" applyAlignment="1" applyProtection="1">
      <alignment horizontal="right" vertical="center" wrapText="1" readingOrder="2"/>
    </xf>
    <xf numFmtId="0" fontId="34" fillId="8" borderId="0" xfId="0" applyNumberFormat="1" applyFont="1" applyFill="1" applyBorder="1" applyAlignment="1" applyProtection="1">
      <alignment horizontal="right" vertical="center" wrapText="1" readingOrder="2"/>
    </xf>
    <xf numFmtId="0" fontId="35" fillId="8" borderId="76" xfId="0" applyNumberFormat="1" applyFont="1" applyFill="1" applyBorder="1" applyAlignment="1" applyProtection="1">
      <alignment horizontal="right" vertical="center" wrapText="1" readingOrder="2"/>
    </xf>
    <xf numFmtId="0" fontId="35" fillId="8" borderId="77" xfId="0" applyNumberFormat="1" applyFont="1" applyFill="1" applyBorder="1" applyAlignment="1" applyProtection="1">
      <alignment horizontal="right" vertical="center" wrapText="1" readingOrder="2"/>
    </xf>
    <xf numFmtId="0" fontId="35" fillId="8" borderId="41" xfId="0" applyNumberFormat="1" applyFont="1" applyFill="1" applyBorder="1" applyAlignment="1" applyProtection="1">
      <alignment horizontal="right" vertical="center" wrapText="1" readingOrder="2"/>
    </xf>
    <xf numFmtId="0" fontId="35" fillId="8" borderId="78" xfId="0" applyNumberFormat="1" applyFont="1" applyFill="1" applyBorder="1" applyAlignment="1" applyProtection="1">
      <alignment horizontal="right" vertical="center" wrapText="1" readingOrder="2"/>
    </xf>
    <xf numFmtId="0" fontId="34" fillId="8" borderId="0" xfId="0" applyNumberFormat="1" applyFont="1" applyFill="1" applyBorder="1" applyAlignment="1" applyProtection="1">
      <alignment horizontal="center" vertical="center" wrapText="1" readingOrder="2"/>
    </xf>
    <xf numFmtId="0" fontId="34" fillId="8" borderId="41" xfId="0" applyNumberFormat="1" applyFont="1" applyFill="1" applyBorder="1" applyAlignment="1" applyProtection="1">
      <alignment horizontal="center" vertical="center" wrapText="1" readingOrder="2"/>
    </xf>
    <xf numFmtId="0" fontId="2" fillId="7" borderId="32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 wrapText="1"/>
    </xf>
    <xf numFmtId="0" fontId="16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 wrapText="1"/>
    </xf>
    <xf numFmtId="3" fontId="15" fillId="4" borderId="0" xfId="0" applyNumberFormat="1" applyFont="1" applyFill="1" applyBorder="1" applyAlignment="1" applyProtection="1">
      <alignment horizontal="center" vertical="center"/>
    </xf>
    <xf numFmtId="3" fontId="15" fillId="4" borderId="41" xfId="0" applyNumberFormat="1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 applyProtection="1">
      <alignment horizontal="center" vertical="center" wrapText="1"/>
    </xf>
    <xf numFmtId="0" fontId="18" fillId="4" borderId="0" xfId="0" applyFont="1" applyFill="1" applyBorder="1" applyAlignment="1" applyProtection="1">
      <alignment horizontal="center" vertical="center" wrapText="1"/>
    </xf>
    <xf numFmtId="3" fontId="14" fillId="4" borderId="0" xfId="0" applyNumberFormat="1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165" fontId="2" fillId="2" borderId="61" xfId="0" applyNumberFormat="1" applyFont="1" applyFill="1" applyBorder="1" applyAlignment="1" applyProtection="1">
      <alignment horizontal="center" vertical="center"/>
    </xf>
    <xf numFmtId="165" fontId="2" fillId="2" borderId="62" xfId="0" applyNumberFormat="1" applyFont="1" applyFill="1" applyBorder="1" applyAlignment="1" applyProtection="1">
      <alignment horizontal="center" vertical="center"/>
    </xf>
    <xf numFmtId="165" fontId="2" fillId="2" borderId="63" xfId="0" applyNumberFormat="1" applyFont="1" applyFill="1" applyBorder="1" applyAlignment="1" applyProtection="1">
      <alignment horizontal="center" vertical="center"/>
    </xf>
    <xf numFmtId="165" fontId="2" fillId="2" borderId="7" xfId="0" applyNumberFormat="1" applyFont="1" applyFill="1" applyBorder="1" applyAlignment="1" applyProtection="1">
      <alignment horizontal="center" vertical="center"/>
    </xf>
    <xf numFmtId="165" fontId="2" fillId="2" borderId="13" xfId="0" applyNumberFormat="1" applyFont="1" applyFill="1" applyBorder="1" applyAlignment="1" applyProtection="1">
      <alignment horizontal="center" vertical="center"/>
    </xf>
    <xf numFmtId="165" fontId="2" fillId="2" borderId="8" xfId="0" applyNumberFormat="1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 textRotation="90"/>
    </xf>
    <xf numFmtId="0" fontId="5" fillId="2" borderId="17" xfId="0" applyFont="1" applyFill="1" applyBorder="1" applyAlignment="1" applyProtection="1">
      <alignment horizontal="center" vertical="center" textRotation="90"/>
    </xf>
    <xf numFmtId="0" fontId="2" fillId="7" borderId="28" xfId="0" applyNumberFormat="1" applyFont="1" applyFill="1" applyBorder="1" applyAlignment="1" applyProtection="1">
      <alignment horizontal="center" vertical="center"/>
      <protection locked="0"/>
    </xf>
    <xf numFmtId="0" fontId="2" fillId="7" borderId="3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FFFF00"/>
      </font>
      <fill>
        <patternFill>
          <bgColor rgb="FFC00000"/>
        </patternFill>
      </fill>
    </dxf>
    <dxf>
      <font>
        <color rgb="FFFFFF00"/>
      </font>
      <fill>
        <patternFill>
          <bgColor rgb="FFC00000"/>
        </patternFill>
      </fill>
    </dxf>
    <dxf>
      <font>
        <color rgb="FFFFFF00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A$57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Drop" dropStyle="combo" dx="22" fmlaLink="$A$56" fmlaRange="$Q$58:$Q$59" noThreeD="1" val="0"/>
</file>

<file path=xl/ctrlProps/ctrlProp12.xml><?xml version="1.0" encoding="utf-8"?>
<formControlPr xmlns="http://schemas.microsoft.com/office/spreadsheetml/2009/9/main" objectType="Drop" dropLines="2" dropStyle="combo" dx="22" fmlaLink="$A$31" fmlaRange="$Q$35:$Q$36" noThreeD="1" val="0"/>
</file>

<file path=xl/ctrlProps/ctrlProp13.xml><?xml version="1.0" encoding="utf-8"?>
<formControlPr xmlns="http://schemas.microsoft.com/office/spreadsheetml/2009/9/main" objectType="Drop" dropLines="2" dropStyle="combo" dx="22" fmlaLink="$A$32" fmlaRange="$R$35:$R$36" noThreeD="1" val="0"/>
</file>

<file path=xl/ctrlProps/ctrlProp14.xml><?xml version="1.0" encoding="utf-8"?>
<formControlPr xmlns="http://schemas.microsoft.com/office/spreadsheetml/2009/9/main" objectType="Drop" dropLines="3" dropStyle="combo" dx="22" fmlaLink="$A$55" fmlaRange="$Q$62:$Q$64" noThreeD="1" val="0"/>
</file>

<file path=xl/ctrlProps/ctrlProp15.xml><?xml version="1.0" encoding="utf-8"?>
<formControlPr xmlns="http://schemas.microsoft.com/office/spreadsheetml/2009/9/main" objectType="Radio" checked="Checked" firstButton="1" fmlaLink="$A$30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$A$5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A$30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Drop" dropLines="5" dropStyle="combo" dx="22" fmlaLink="$A$31" fmlaRange="$Q$35:$Q$39" noThreeD="1" val="0"/>
</file>

<file path=xl/ctrlProps/ctrlProp8.xml><?xml version="1.0" encoding="utf-8"?>
<formControlPr xmlns="http://schemas.microsoft.com/office/spreadsheetml/2009/9/main" objectType="Drop" dropLines="5" dropStyle="combo" dx="22" fmlaLink="$A$32" fmlaRange="$R$35:$R$39" noThreeD="1" val="0"/>
</file>

<file path=xl/ctrlProps/ctrlProp9.xml><?xml version="1.0" encoding="utf-8"?>
<formControlPr xmlns="http://schemas.microsoft.com/office/spreadsheetml/2009/9/main" objectType="Drop" dropStyle="combo" dx="22" fmlaLink="$A$58" fmlaRange="$Q$65:$Q$72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9</xdr:row>
      <xdr:rowOff>104777</xdr:rowOff>
    </xdr:from>
    <xdr:to>
      <xdr:col>14</xdr:col>
      <xdr:colOff>123824</xdr:colOff>
      <xdr:row>15</xdr:row>
      <xdr:rowOff>19051</xdr:rowOff>
    </xdr:to>
    <xdr:pic>
      <xdr:nvPicPr>
        <xdr:cNvPr id="2" name="Picture 1" descr="HOMA_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00875" y="1647827"/>
          <a:ext cx="2009774" cy="9429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62</xdr:row>
          <xdr:rowOff>11970</xdr:rowOff>
        </xdr:from>
        <xdr:to>
          <xdr:col>7</xdr:col>
          <xdr:colOff>962025</xdr:colOff>
          <xdr:row>64</xdr:row>
          <xdr:rowOff>142894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xmlns="" id="{00000000-0008-0000-0000-000003000000}"/>
                </a:ext>
              </a:extLst>
            </xdr:cNvPr>
            <xdr:cNvGrpSpPr/>
          </xdr:nvGrpSpPr>
          <xdr:grpSpPr>
            <a:xfrm>
              <a:off x="4019550" y="10641870"/>
              <a:ext cx="904875" cy="473824"/>
              <a:chOff x="5992160" y="9412422"/>
              <a:chExt cx="618201" cy="445394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xmlns="" id="{00000000-0008-0000-0000-000001040000}"/>
                  </a:ext>
                </a:extLst>
              </xdr:cNvPr>
              <xdr:cNvSpPr/>
            </xdr:nvSpPr>
            <xdr:spPr bwMode="auto">
              <a:xfrm>
                <a:off x="6141549" y="9412422"/>
                <a:ext cx="304800" cy="1714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0%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xmlns="" id="{00000000-0008-0000-0000-000004040000}"/>
                  </a:ext>
                </a:extLst>
              </xdr:cNvPr>
              <xdr:cNvSpPr/>
            </xdr:nvSpPr>
            <xdr:spPr bwMode="auto">
              <a:xfrm>
                <a:off x="5992160" y="9638741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6%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xmlns="" id="{00000000-0008-0000-0000-000005040000}"/>
                  </a:ext>
                </a:extLst>
              </xdr:cNvPr>
              <xdr:cNvSpPr/>
            </xdr:nvSpPr>
            <xdr:spPr bwMode="auto">
              <a:xfrm>
                <a:off x="6305561" y="96297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9%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35</xdr:row>
          <xdr:rowOff>28575</xdr:rowOff>
        </xdr:from>
        <xdr:to>
          <xdr:col>7</xdr:col>
          <xdr:colOff>781050</xdr:colOff>
          <xdr:row>36</xdr:row>
          <xdr:rowOff>66675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36</xdr:row>
          <xdr:rowOff>85725</xdr:rowOff>
        </xdr:from>
        <xdr:to>
          <xdr:col>7</xdr:col>
          <xdr:colOff>542925</xdr:colOff>
          <xdr:row>37</xdr:row>
          <xdr:rowOff>95250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36</xdr:row>
          <xdr:rowOff>66675</xdr:rowOff>
        </xdr:from>
        <xdr:to>
          <xdr:col>7</xdr:col>
          <xdr:colOff>962025</xdr:colOff>
          <xdr:row>37</xdr:row>
          <xdr:rowOff>114300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36</xdr:row>
          <xdr:rowOff>9525</xdr:rowOff>
        </xdr:from>
        <xdr:to>
          <xdr:col>8</xdr:col>
          <xdr:colOff>923925</xdr:colOff>
          <xdr:row>37</xdr:row>
          <xdr:rowOff>104775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36</xdr:row>
          <xdr:rowOff>19050</xdr:rowOff>
        </xdr:from>
        <xdr:to>
          <xdr:col>9</xdr:col>
          <xdr:colOff>933450</xdr:colOff>
          <xdr:row>37</xdr:row>
          <xdr:rowOff>95250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63</xdr:row>
          <xdr:rowOff>28575</xdr:rowOff>
        </xdr:from>
        <xdr:to>
          <xdr:col>8</xdr:col>
          <xdr:colOff>828675</xdr:colOff>
          <xdr:row>64</xdr:row>
          <xdr:rowOff>114300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60</xdr:row>
          <xdr:rowOff>57150</xdr:rowOff>
        </xdr:from>
        <xdr:to>
          <xdr:col>8</xdr:col>
          <xdr:colOff>104775</xdr:colOff>
          <xdr:row>65</xdr:row>
          <xdr:rowOff>114300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Group Box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57</xdr:row>
          <xdr:rowOff>47625</xdr:rowOff>
        </xdr:from>
        <xdr:to>
          <xdr:col>5</xdr:col>
          <xdr:colOff>514350</xdr:colOff>
          <xdr:row>58</xdr:row>
          <xdr:rowOff>161925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9</xdr:row>
      <xdr:rowOff>85727</xdr:rowOff>
    </xdr:from>
    <xdr:to>
      <xdr:col>14</xdr:col>
      <xdr:colOff>123824</xdr:colOff>
      <xdr:row>14</xdr:row>
      <xdr:rowOff>123825</xdr:rowOff>
    </xdr:to>
    <xdr:pic>
      <xdr:nvPicPr>
        <xdr:cNvPr id="2" name="Picture 1" descr="HOMA_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24700" y="1628777"/>
          <a:ext cx="2009774" cy="89534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35</xdr:row>
          <xdr:rowOff>152400</xdr:rowOff>
        </xdr:from>
        <xdr:to>
          <xdr:col>8</xdr:col>
          <xdr:colOff>933450</xdr:colOff>
          <xdr:row>37</xdr:row>
          <xdr:rowOff>76200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35</xdr:row>
          <xdr:rowOff>161925</xdr:rowOff>
        </xdr:from>
        <xdr:to>
          <xdr:col>9</xdr:col>
          <xdr:colOff>933450</xdr:colOff>
          <xdr:row>37</xdr:row>
          <xdr:rowOff>66675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xmlns="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60</xdr:row>
          <xdr:rowOff>38100</xdr:rowOff>
        </xdr:from>
        <xdr:to>
          <xdr:col>8</xdr:col>
          <xdr:colOff>904875</xdr:colOff>
          <xdr:row>61</xdr:row>
          <xdr:rowOff>123825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xmlns="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35</xdr:row>
          <xdr:rowOff>0</xdr:rowOff>
        </xdr:from>
        <xdr:to>
          <xdr:col>7</xdr:col>
          <xdr:colOff>638175</xdr:colOff>
          <xdr:row>36</xdr:row>
          <xdr:rowOff>47625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xmlns="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36</xdr:row>
          <xdr:rowOff>38100</xdr:rowOff>
        </xdr:from>
        <xdr:to>
          <xdr:col>7</xdr:col>
          <xdr:colOff>352425</xdr:colOff>
          <xdr:row>37</xdr:row>
          <xdr:rowOff>85725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xmlns="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36</xdr:row>
          <xdr:rowOff>28575</xdr:rowOff>
        </xdr:from>
        <xdr:to>
          <xdr:col>7</xdr:col>
          <xdr:colOff>828675</xdr:colOff>
          <xdr:row>37</xdr:row>
          <xdr:rowOff>76200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xmlns="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962025</xdr:colOff>
          <xdr:row>34</xdr:row>
          <xdr:rowOff>9525</xdr:rowOff>
        </xdr:from>
        <xdr:to>
          <xdr:col>8</xdr:col>
          <xdr:colOff>19050</xdr:colOff>
          <xdr:row>38</xdr:row>
          <xdr:rowOff>19050</xdr:rowOff>
        </xdr:to>
        <xdr:sp macro="" textlink="">
          <xdr:nvSpPr>
            <xdr:cNvPr id="2067" name="Group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xmlns="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Group Box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59</xdr:row>
          <xdr:rowOff>28575</xdr:rowOff>
        </xdr:from>
        <xdr:to>
          <xdr:col>7</xdr:col>
          <xdr:colOff>657225</xdr:colOff>
          <xdr:row>60</xdr:row>
          <xdr:rowOff>76200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xmlns="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60</xdr:row>
          <xdr:rowOff>66675</xdr:rowOff>
        </xdr:from>
        <xdr:to>
          <xdr:col>7</xdr:col>
          <xdr:colOff>409575</xdr:colOff>
          <xdr:row>61</xdr:row>
          <xdr:rowOff>114300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xmlns="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60</xdr:row>
          <xdr:rowOff>47625</xdr:rowOff>
        </xdr:from>
        <xdr:to>
          <xdr:col>7</xdr:col>
          <xdr:colOff>838200</xdr:colOff>
          <xdr:row>61</xdr:row>
          <xdr:rowOff>95250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xmlns="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5%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94"/>
  <sheetViews>
    <sheetView tabSelected="1" topLeftCell="C1" workbookViewId="0">
      <selection activeCell="G17" sqref="G17:H18"/>
    </sheetView>
  </sheetViews>
  <sheetFormatPr defaultRowHeight="13.5" customHeight="1"/>
  <cols>
    <col min="1" max="1" width="4" style="26" customWidth="1"/>
    <col min="2" max="2" width="3.7109375" style="26" customWidth="1"/>
    <col min="3" max="3" width="10.140625" style="26" bestFit="1" customWidth="1"/>
    <col min="4" max="4" width="9.42578125" style="26" customWidth="1"/>
    <col min="5" max="6" width="8.7109375" style="26" customWidth="1"/>
    <col min="7" max="11" width="14.7109375" style="26" customWidth="1"/>
    <col min="12" max="12" width="9.140625" style="26"/>
    <col min="13" max="13" width="5.5703125" style="26" customWidth="1"/>
    <col min="14" max="15" width="2.140625" style="26" customWidth="1"/>
    <col min="16" max="16" width="3.7109375" style="26" customWidth="1"/>
    <col min="17" max="17" width="9.140625" style="26"/>
    <col min="18" max="21" width="9.7109375" style="26" customWidth="1"/>
    <col min="22" max="16384" width="9.140625" style="26"/>
  </cols>
  <sheetData>
    <row r="1" spans="1:21" s="34" customFormat="1" ht="13.5" customHeight="1" thickBot="1">
      <c r="A1" s="26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25"/>
      <c r="R1" s="25"/>
      <c r="S1" s="25"/>
      <c r="T1" s="25"/>
      <c r="U1" s="26"/>
    </row>
    <row r="2" spans="1:21" s="34" customFormat="1" ht="13.5" customHeight="1" thickBot="1">
      <c r="A2" s="35"/>
      <c r="B2" s="2"/>
      <c r="C2" s="2"/>
      <c r="D2" s="2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71"/>
      <c r="Q2" s="73"/>
      <c r="R2" s="247" t="s">
        <v>59</v>
      </c>
      <c r="S2" s="247"/>
      <c r="T2" s="247"/>
      <c r="U2" s="248"/>
    </row>
    <row r="3" spans="1:21" s="34" customFormat="1" ht="13.5" customHeight="1">
      <c r="A3" s="35"/>
      <c r="B3" s="2"/>
      <c r="C3" s="2"/>
      <c r="D3" s="2"/>
      <c r="E3" s="136" t="s">
        <v>20</v>
      </c>
      <c r="F3" s="137"/>
      <c r="G3" s="137"/>
      <c r="H3" s="137"/>
      <c r="I3" s="137"/>
      <c r="J3" s="137"/>
      <c r="K3" s="138"/>
      <c r="L3" s="16"/>
      <c r="M3" s="16"/>
      <c r="N3" s="55"/>
      <c r="O3" s="55"/>
      <c r="P3" s="72"/>
      <c r="Q3" s="73"/>
      <c r="R3" s="249"/>
      <c r="S3" s="249"/>
      <c r="T3" s="249"/>
      <c r="U3" s="250"/>
    </row>
    <row r="4" spans="1:21" s="34" customFormat="1" ht="13.5" customHeight="1">
      <c r="A4" s="35"/>
      <c r="B4" s="2"/>
      <c r="C4" s="2"/>
      <c r="D4" s="2"/>
      <c r="E4" s="139"/>
      <c r="F4" s="140"/>
      <c r="G4" s="140"/>
      <c r="H4" s="140"/>
      <c r="I4" s="140"/>
      <c r="J4" s="140"/>
      <c r="K4" s="141"/>
      <c r="L4" s="89" t="s">
        <v>32</v>
      </c>
      <c r="M4" s="90"/>
      <c r="N4" s="123"/>
      <c r="O4" s="124"/>
      <c r="P4" s="125"/>
      <c r="Q4" s="25"/>
      <c r="R4" s="244" t="s">
        <v>58</v>
      </c>
      <c r="S4" s="244"/>
      <c r="T4" s="244"/>
      <c r="U4" s="244"/>
    </row>
    <row r="5" spans="1:21" s="34" customFormat="1" ht="13.5" customHeight="1">
      <c r="A5" s="35"/>
      <c r="B5" s="2"/>
      <c r="C5" s="2"/>
      <c r="D5" s="2"/>
      <c r="E5" s="142"/>
      <c r="F5" s="143"/>
      <c r="G5" s="143"/>
      <c r="H5" s="143"/>
      <c r="I5" s="143"/>
      <c r="J5" s="143"/>
      <c r="K5" s="144"/>
      <c r="L5" s="89"/>
      <c r="M5" s="90"/>
      <c r="N5" s="126"/>
      <c r="O5" s="127"/>
      <c r="P5" s="128"/>
      <c r="Q5" s="25"/>
      <c r="R5" s="245"/>
      <c r="S5" s="245"/>
      <c r="T5" s="245"/>
      <c r="U5" s="245"/>
    </row>
    <row r="6" spans="1:21" s="34" customFormat="1" ht="13.5" customHeight="1">
      <c r="A6" s="35"/>
      <c r="B6" s="2"/>
      <c r="C6" s="2"/>
      <c r="D6" s="2"/>
      <c r="E6" s="46"/>
      <c r="F6" s="46"/>
      <c r="G6" s="46"/>
      <c r="H6" s="46"/>
      <c r="I6" s="46"/>
      <c r="J6" s="46"/>
      <c r="K6" s="46"/>
      <c r="L6" s="8"/>
      <c r="M6" s="8"/>
      <c r="N6" s="8"/>
      <c r="O6" s="8"/>
      <c r="P6" s="21"/>
      <c r="Q6" s="25"/>
      <c r="R6" s="244" t="s">
        <v>57</v>
      </c>
      <c r="S6" s="244"/>
      <c r="T6" s="244"/>
      <c r="U6" s="244"/>
    </row>
    <row r="7" spans="1:21" s="34" customFormat="1" ht="13.5" customHeight="1">
      <c r="A7" s="35"/>
      <c r="B7" s="2"/>
      <c r="C7" s="2"/>
      <c r="D7" s="182" t="s">
        <v>60</v>
      </c>
      <c r="E7" s="182"/>
      <c r="F7" s="182"/>
      <c r="G7" s="182"/>
      <c r="H7" s="182"/>
      <c r="I7" s="182"/>
      <c r="J7" s="182"/>
      <c r="K7" s="182"/>
      <c r="L7" s="182"/>
      <c r="M7" s="8"/>
      <c r="N7" s="8"/>
      <c r="O7" s="8"/>
      <c r="P7" s="21"/>
      <c r="Q7" s="25"/>
      <c r="R7" s="245"/>
      <c r="S7" s="245"/>
      <c r="T7" s="245"/>
      <c r="U7" s="245"/>
    </row>
    <row r="8" spans="1:21" s="34" customFormat="1" ht="13.5" customHeight="1">
      <c r="A8" s="35"/>
      <c r="B8" s="2"/>
      <c r="C8" s="2"/>
      <c r="D8" s="182"/>
      <c r="E8" s="182"/>
      <c r="F8" s="182"/>
      <c r="G8" s="182"/>
      <c r="H8" s="182"/>
      <c r="I8" s="182"/>
      <c r="J8" s="182"/>
      <c r="K8" s="182"/>
      <c r="L8" s="182"/>
      <c r="M8" s="8"/>
      <c r="N8" s="8"/>
      <c r="O8" s="8"/>
      <c r="P8" s="21"/>
      <c r="Q8" s="25"/>
      <c r="R8" s="244" t="s">
        <v>49</v>
      </c>
      <c r="S8" s="244"/>
      <c r="T8" s="244"/>
      <c r="U8" s="244"/>
    </row>
    <row r="9" spans="1:21" s="34" customFormat="1" ht="13.5" customHeight="1">
      <c r="A9" s="35"/>
      <c r="B9" s="2"/>
      <c r="C9" s="2"/>
      <c r="D9" s="182"/>
      <c r="E9" s="182"/>
      <c r="F9" s="182"/>
      <c r="G9" s="182"/>
      <c r="H9" s="182"/>
      <c r="I9" s="182"/>
      <c r="J9" s="182"/>
      <c r="K9" s="182"/>
      <c r="L9" s="182"/>
      <c r="M9" s="8"/>
      <c r="N9" s="8"/>
      <c r="O9" s="8"/>
      <c r="P9" s="21"/>
      <c r="Q9" s="25"/>
      <c r="R9" s="245"/>
      <c r="S9" s="245"/>
      <c r="T9" s="245"/>
      <c r="U9" s="245"/>
    </row>
    <row r="10" spans="1:21" s="34" customFormat="1" ht="13.5" customHeight="1">
      <c r="A10" s="3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1"/>
      <c r="Q10" s="25"/>
      <c r="R10" s="244" t="s">
        <v>50</v>
      </c>
      <c r="S10" s="244"/>
      <c r="T10" s="244"/>
      <c r="U10" s="244"/>
    </row>
    <row r="11" spans="1:21" s="34" customFormat="1" ht="13.5" customHeight="1">
      <c r="A11" s="35"/>
      <c r="B11" s="2"/>
      <c r="C11" s="183" t="s">
        <v>26</v>
      </c>
      <c r="D11" s="184"/>
      <c r="E11" s="2"/>
      <c r="F11" s="241" t="s">
        <v>5</v>
      </c>
      <c r="G11" s="241"/>
      <c r="H11" s="241"/>
      <c r="I11" s="242" t="s">
        <v>25</v>
      </c>
      <c r="J11" s="242"/>
      <c r="K11" s="9"/>
      <c r="L11" s="2"/>
      <c r="M11" s="2"/>
      <c r="N11" s="2"/>
      <c r="O11" s="2"/>
      <c r="P11" s="21"/>
      <c r="Q11" s="25"/>
      <c r="R11" s="245"/>
      <c r="S11" s="245"/>
      <c r="T11" s="245"/>
      <c r="U11" s="245"/>
    </row>
    <row r="12" spans="1:21" s="34" customFormat="1" ht="13.5" customHeight="1">
      <c r="A12" s="35"/>
      <c r="B12" s="2"/>
      <c r="C12" s="185"/>
      <c r="D12" s="186"/>
      <c r="E12" s="2"/>
      <c r="F12" s="241"/>
      <c r="G12" s="241"/>
      <c r="H12" s="241"/>
      <c r="I12" s="242"/>
      <c r="J12" s="242"/>
      <c r="K12" s="9"/>
      <c r="L12" s="2"/>
      <c r="M12" s="2"/>
      <c r="N12" s="2"/>
      <c r="O12" s="2"/>
      <c r="P12" s="21"/>
      <c r="Q12" s="25"/>
      <c r="R12" s="244" t="s">
        <v>44</v>
      </c>
      <c r="S12" s="244"/>
      <c r="T12" s="244"/>
      <c r="U12" s="244"/>
    </row>
    <row r="13" spans="1:21" s="34" customFormat="1" ht="13.5" customHeight="1">
      <c r="A13" s="35"/>
      <c r="B13" s="2"/>
      <c r="C13" s="187"/>
      <c r="D13" s="188"/>
      <c r="E13" s="2"/>
      <c r="F13" s="241"/>
      <c r="G13" s="241"/>
      <c r="H13" s="241"/>
      <c r="I13" s="242"/>
      <c r="J13" s="242"/>
      <c r="K13" s="9"/>
      <c r="L13" s="2"/>
      <c r="M13" s="2"/>
      <c r="N13" s="2"/>
      <c r="O13" s="2"/>
      <c r="P13" s="21"/>
      <c r="Q13" s="25"/>
      <c r="R13" s="245"/>
      <c r="S13" s="245"/>
      <c r="T13" s="245"/>
      <c r="U13" s="245"/>
    </row>
    <row r="14" spans="1:21" s="34" customFormat="1" ht="13.5" customHeight="1">
      <c r="A14" s="3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1"/>
      <c r="Q14" s="25"/>
      <c r="R14" s="246" t="s">
        <v>45</v>
      </c>
      <c r="S14" s="246"/>
      <c r="T14" s="246"/>
      <c r="U14" s="246"/>
    </row>
    <row r="15" spans="1:21" s="34" customFormat="1" ht="13.5" customHeight="1">
      <c r="A15" s="35"/>
      <c r="B15" s="10"/>
      <c r="C15" s="10"/>
      <c r="D15" s="10"/>
      <c r="E15" s="114" t="s">
        <v>18</v>
      </c>
      <c r="F15" s="145"/>
      <c r="G15" s="164"/>
      <c r="H15" s="165"/>
      <c r="I15" s="47" t="s">
        <v>10</v>
      </c>
      <c r="J15" s="24"/>
      <c r="K15" s="155"/>
      <c r="L15" s="2"/>
      <c r="M15" s="2"/>
      <c r="N15" s="2"/>
      <c r="O15" s="2"/>
      <c r="P15" s="21"/>
      <c r="Q15" s="25"/>
      <c r="R15" s="246"/>
      <c r="S15" s="246"/>
      <c r="T15" s="246"/>
      <c r="U15" s="246"/>
    </row>
    <row r="16" spans="1:21" s="34" customFormat="1" ht="13.5" customHeight="1">
      <c r="A16" s="35"/>
      <c r="B16" s="10"/>
      <c r="C16" s="10"/>
      <c r="D16" s="10"/>
      <c r="E16" s="146"/>
      <c r="F16" s="146"/>
      <c r="G16" s="166"/>
      <c r="H16" s="167"/>
      <c r="I16" s="48" t="s">
        <v>24</v>
      </c>
      <c r="J16" s="24"/>
      <c r="K16" s="155"/>
      <c r="L16" s="2"/>
      <c r="M16" s="2"/>
      <c r="N16" s="2"/>
      <c r="O16" s="2"/>
      <c r="P16" s="21"/>
      <c r="Q16" s="25"/>
      <c r="R16" s="251" t="s">
        <v>46</v>
      </c>
      <c r="S16" s="251"/>
      <c r="T16" s="251"/>
      <c r="U16" s="251"/>
    </row>
    <row r="17" spans="1:21" s="34" customFormat="1" ht="13.5" customHeight="1">
      <c r="A17" s="35"/>
      <c r="B17" s="212" t="s">
        <v>42</v>
      </c>
      <c r="C17" s="212"/>
      <c r="D17" s="212"/>
      <c r="E17" s="149" t="s">
        <v>29</v>
      </c>
      <c r="F17" s="150"/>
      <c r="G17" s="234"/>
      <c r="H17" s="235"/>
      <c r="I17" s="149" t="s">
        <v>19</v>
      </c>
      <c r="J17" s="234"/>
      <c r="K17" s="235"/>
      <c r="L17" s="2"/>
      <c r="M17" s="2"/>
      <c r="N17" s="2"/>
      <c r="O17" s="2"/>
      <c r="P17" s="21"/>
      <c r="Q17" s="25"/>
      <c r="R17" s="252"/>
      <c r="S17" s="252"/>
      <c r="T17" s="252"/>
      <c r="U17" s="252"/>
    </row>
    <row r="18" spans="1:21" s="34" customFormat="1" ht="13.5" customHeight="1">
      <c r="A18" s="35"/>
      <c r="B18" s="213" t="s">
        <v>43</v>
      </c>
      <c r="C18" s="213"/>
      <c r="D18" s="213"/>
      <c r="E18" s="151"/>
      <c r="F18" s="152"/>
      <c r="G18" s="236"/>
      <c r="H18" s="237"/>
      <c r="I18" s="243"/>
      <c r="J18" s="236"/>
      <c r="K18" s="237"/>
      <c r="L18" s="2"/>
      <c r="M18" s="2"/>
      <c r="N18" s="2"/>
      <c r="O18" s="2"/>
      <c r="P18" s="21"/>
      <c r="Q18" s="25"/>
      <c r="R18" s="246" t="s">
        <v>48</v>
      </c>
      <c r="S18" s="246"/>
      <c r="T18" s="246"/>
      <c r="U18" s="246"/>
    </row>
    <row r="19" spans="1:21" s="34" customFormat="1" ht="13.5" customHeight="1">
      <c r="A19" s="35"/>
      <c r="B19" s="10"/>
      <c r="C19" s="10"/>
      <c r="D19" s="10"/>
      <c r="E19" s="149" t="s">
        <v>22</v>
      </c>
      <c r="F19" s="153"/>
      <c r="G19" s="156">
        <f ca="1">TODAY()</f>
        <v>44296</v>
      </c>
      <c r="H19" s="157"/>
      <c r="I19" s="147" t="s">
        <v>33</v>
      </c>
      <c r="J19" s="160"/>
      <c r="K19" s="161"/>
      <c r="L19" s="2"/>
      <c r="M19" s="2"/>
      <c r="N19" s="2"/>
      <c r="O19" s="2"/>
      <c r="P19" s="21"/>
      <c r="Q19" s="25"/>
      <c r="R19" s="246"/>
      <c r="S19" s="246"/>
      <c r="T19" s="246"/>
      <c r="U19" s="246"/>
    </row>
    <row r="20" spans="1:21" s="34" customFormat="1" ht="13.5" customHeight="1">
      <c r="A20" s="35"/>
      <c r="B20" s="10"/>
      <c r="C20" s="10"/>
      <c r="D20" s="10"/>
      <c r="E20" s="151"/>
      <c r="F20" s="154"/>
      <c r="G20" s="158"/>
      <c r="H20" s="159"/>
      <c r="I20" s="148"/>
      <c r="J20" s="162"/>
      <c r="K20" s="163"/>
      <c r="L20" s="2"/>
      <c r="M20" s="2"/>
      <c r="N20" s="2"/>
      <c r="O20" s="2"/>
      <c r="P20" s="21"/>
      <c r="Q20" s="25"/>
      <c r="R20" s="251" t="s">
        <v>47</v>
      </c>
      <c r="S20" s="251"/>
      <c r="T20" s="251"/>
      <c r="U20" s="251"/>
    </row>
    <row r="21" spans="1:21" s="34" customFormat="1" ht="13.5" customHeight="1">
      <c r="A21" s="35"/>
      <c r="B21" s="10"/>
      <c r="C21" s="10"/>
      <c r="D21" s="10"/>
      <c r="E21" s="149" t="s">
        <v>31</v>
      </c>
      <c r="F21" s="150"/>
      <c r="G21" s="174"/>
      <c r="H21" s="175"/>
      <c r="I21" s="176" t="s">
        <v>30</v>
      </c>
      <c r="J21" s="129"/>
      <c r="K21" s="130"/>
      <c r="L21" s="2"/>
      <c r="M21" s="2"/>
      <c r="N21" s="2"/>
      <c r="O21" s="2"/>
      <c r="P21" s="21"/>
      <c r="Q21" s="25"/>
      <c r="R21" s="252"/>
      <c r="S21" s="252"/>
      <c r="T21" s="252"/>
      <c r="U21" s="252"/>
    </row>
    <row r="22" spans="1:21" s="34" customFormat="1" ht="13.5" customHeight="1">
      <c r="A22" s="35"/>
      <c r="B22" s="10"/>
      <c r="C22" s="10"/>
      <c r="D22" s="10"/>
      <c r="E22" s="151"/>
      <c r="F22" s="152"/>
      <c r="G22" s="166"/>
      <c r="H22" s="167"/>
      <c r="I22" s="177"/>
      <c r="J22" s="131"/>
      <c r="K22" s="132"/>
      <c r="L22" s="2"/>
      <c r="M22" s="2"/>
      <c r="N22" s="2"/>
      <c r="O22" s="2"/>
      <c r="P22" s="21"/>
      <c r="Q22" s="25"/>
      <c r="R22" s="244" t="s">
        <v>51</v>
      </c>
      <c r="S22" s="244"/>
      <c r="T22" s="244"/>
      <c r="U22" s="244"/>
    </row>
    <row r="23" spans="1:21" s="34" customFormat="1" ht="13.5" customHeight="1">
      <c r="A23" s="35"/>
      <c r="B23" s="2"/>
      <c r="C23" s="2"/>
      <c r="D23" s="2"/>
      <c r="E23" s="114" t="s">
        <v>7</v>
      </c>
      <c r="F23" s="145"/>
      <c r="G23" s="219"/>
      <c r="H23" s="220"/>
      <c r="I23" s="226"/>
      <c r="J23" s="220"/>
      <c r="K23" s="221"/>
      <c r="L23" s="2"/>
      <c r="M23" s="2"/>
      <c r="N23" s="2"/>
      <c r="O23" s="2"/>
      <c r="P23" s="21"/>
      <c r="Q23" s="25"/>
      <c r="R23" s="245"/>
      <c r="S23" s="245"/>
      <c r="T23" s="245"/>
      <c r="U23" s="245"/>
    </row>
    <row r="24" spans="1:21" s="34" customFormat="1" ht="13.5" customHeight="1">
      <c r="A24" s="35"/>
      <c r="B24" s="2"/>
      <c r="C24" s="2"/>
      <c r="D24" s="2"/>
      <c r="E24" s="146"/>
      <c r="F24" s="146"/>
      <c r="G24" s="222"/>
      <c r="H24" s="223"/>
      <c r="I24" s="223"/>
      <c r="J24" s="223"/>
      <c r="K24" s="224"/>
      <c r="L24" s="2"/>
      <c r="M24" s="2"/>
      <c r="N24" s="2"/>
      <c r="O24" s="2"/>
      <c r="P24" s="21"/>
      <c r="Q24" s="25"/>
      <c r="R24" s="244" t="s">
        <v>52</v>
      </c>
      <c r="S24" s="244"/>
      <c r="T24" s="244"/>
      <c r="U24" s="244"/>
    </row>
    <row r="25" spans="1:21" s="34" customFormat="1" ht="13.5" customHeight="1">
      <c r="A25" s="35"/>
      <c r="B25" s="2"/>
      <c r="C25" s="2"/>
      <c r="D25" s="2"/>
      <c r="E25" s="114" t="s">
        <v>6</v>
      </c>
      <c r="F25" s="238"/>
      <c r="G25" s="219"/>
      <c r="H25" s="220"/>
      <c r="I25" s="220"/>
      <c r="J25" s="220"/>
      <c r="K25" s="221"/>
      <c r="L25" s="2"/>
      <c r="M25" s="2"/>
      <c r="N25" s="2"/>
      <c r="O25" s="2"/>
      <c r="P25" s="21"/>
      <c r="Q25" s="25"/>
      <c r="R25" s="245"/>
      <c r="S25" s="245"/>
      <c r="T25" s="245"/>
      <c r="U25" s="245"/>
    </row>
    <row r="26" spans="1:21" s="34" customFormat="1" ht="13.5" customHeight="1">
      <c r="A26" s="35"/>
      <c r="B26" s="2"/>
      <c r="C26" s="2"/>
      <c r="D26" s="2"/>
      <c r="E26" s="239"/>
      <c r="F26" s="240"/>
      <c r="G26" s="222"/>
      <c r="H26" s="223"/>
      <c r="I26" s="223"/>
      <c r="J26" s="223"/>
      <c r="K26" s="224"/>
      <c r="L26" s="2"/>
      <c r="M26" s="2"/>
      <c r="N26" s="2"/>
      <c r="O26" s="2"/>
      <c r="P26" s="21"/>
      <c r="Q26" s="25"/>
      <c r="R26" s="244" t="s">
        <v>53</v>
      </c>
      <c r="S26" s="244"/>
      <c r="T26" s="244"/>
      <c r="U26" s="244"/>
    </row>
    <row r="27" spans="1:21" s="34" customFormat="1" ht="13.5" customHeight="1">
      <c r="A27" s="35"/>
      <c r="B27" s="2"/>
      <c r="C27" s="2"/>
      <c r="D27" s="2"/>
      <c r="E27" s="225"/>
      <c r="F27" s="226"/>
      <c r="G27" s="220"/>
      <c r="H27" s="220"/>
      <c r="I27" s="220"/>
      <c r="J27" s="220"/>
      <c r="K27" s="221"/>
      <c r="L27" s="2"/>
      <c r="M27" s="2"/>
      <c r="N27" s="2"/>
      <c r="O27" s="2"/>
      <c r="P27" s="21"/>
      <c r="Q27" s="25"/>
      <c r="R27" s="245"/>
      <c r="S27" s="245"/>
      <c r="T27" s="245"/>
      <c r="U27" s="245"/>
    </row>
    <row r="28" spans="1:21" s="34" customFormat="1" ht="13.5" customHeight="1">
      <c r="A28" s="35"/>
      <c r="B28" s="2"/>
      <c r="C28" s="2"/>
      <c r="D28" s="2"/>
      <c r="E28" s="222"/>
      <c r="F28" s="223"/>
      <c r="G28" s="223"/>
      <c r="H28" s="223"/>
      <c r="I28" s="223"/>
      <c r="J28" s="223"/>
      <c r="K28" s="224"/>
      <c r="L28" s="2"/>
      <c r="M28" s="2"/>
      <c r="N28" s="2"/>
      <c r="O28" s="2"/>
      <c r="P28" s="21"/>
      <c r="Q28" s="25"/>
      <c r="R28" s="244" t="s">
        <v>54</v>
      </c>
      <c r="S28" s="244"/>
      <c r="T28" s="244"/>
      <c r="U28" s="244"/>
    </row>
    <row r="29" spans="1:21" s="34" customFormat="1" ht="13.5" customHeight="1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1"/>
      <c r="Q29" s="25"/>
      <c r="R29" s="245"/>
      <c r="S29" s="245"/>
      <c r="T29" s="245"/>
      <c r="U29" s="245"/>
    </row>
    <row r="30" spans="1:21" s="34" customFormat="1" ht="13.5" customHeight="1" thickBot="1">
      <c r="A30" s="36">
        <v>1</v>
      </c>
      <c r="B30" s="2"/>
      <c r="C30" s="13"/>
      <c r="D30" s="13"/>
      <c r="E30" s="13"/>
      <c r="F30" s="29"/>
      <c r="G30" s="29"/>
      <c r="H30" s="2"/>
      <c r="I30" s="2"/>
      <c r="J30" s="2"/>
      <c r="K30" s="2"/>
      <c r="L30" s="11"/>
      <c r="M30" s="11"/>
      <c r="N30" s="2"/>
      <c r="O30" s="2"/>
      <c r="P30" s="21"/>
      <c r="Q30" s="25"/>
      <c r="R30" s="244" t="s">
        <v>55</v>
      </c>
      <c r="S30" s="244"/>
      <c r="T30" s="244"/>
      <c r="U30" s="244"/>
    </row>
    <row r="31" spans="1:21" s="34" customFormat="1" ht="13.5" customHeight="1">
      <c r="A31" s="36">
        <v>1</v>
      </c>
      <c r="B31" s="2"/>
      <c r="C31" s="91" t="s">
        <v>0</v>
      </c>
      <c r="D31" s="49"/>
      <c r="E31" s="49"/>
      <c r="F31" s="49"/>
      <c r="G31" s="49"/>
      <c r="H31" s="214" t="s">
        <v>27</v>
      </c>
      <c r="I31" s="214"/>
      <c r="J31" s="214"/>
      <c r="K31" s="214"/>
      <c r="L31" s="214"/>
      <c r="M31" s="6"/>
      <c r="N31" s="6"/>
      <c r="O31" s="7"/>
      <c r="P31" s="21"/>
      <c r="Q31" s="26"/>
      <c r="R31" s="245"/>
      <c r="S31" s="245"/>
      <c r="T31" s="245"/>
      <c r="U31" s="245"/>
    </row>
    <row r="32" spans="1:21" s="34" customFormat="1" ht="13.5" customHeight="1">
      <c r="A32" s="36">
        <v>1</v>
      </c>
      <c r="B32" s="2"/>
      <c r="C32" s="91"/>
      <c r="D32" s="88"/>
      <c r="E32" s="88"/>
      <c r="F32" s="88"/>
      <c r="G32" s="88"/>
      <c r="H32" s="215"/>
      <c r="I32" s="215"/>
      <c r="J32" s="215"/>
      <c r="K32" s="215"/>
      <c r="L32" s="215"/>
      <c r="M32" s="2"/>
      <c r="N32" s="2"/>
      <c r="O32" s="1"/>
      <c r="P32" s="21"/>
      <c r="Q32" s="26"/>
      <c r="R32" s="246" t="s">
        <v>56</v>
      </c>
      <c r="S32" s="246"/>
      <c r="T32" s="246"/>
      <c r="U32" s="246"/>
    </row>
    <row r="33" spans="1:21" s="34" customFormat="1" ht="13.5" customHeight="1">
      <c r="A33" s="35"/>
      <c r="B33" s="2"/>
      <c r="C33" s="91"/>
      <c r="D33" s="205"/>
      <c r="E33" s="205"/>
      <c r="F33" s="205"/>
      <c r="G33" s="88"/>
      <c r="H33" s="215"/>
      <c r="I33" s="215"/>
      <c r="J33" s="215"/>
      <c r="K33" s="215"/>
      <c r="L33" s="215"/>
      <c r="M33" s="2"/>
      <c r="N33" s="2"/>
      <c r="O33" s="1"/>
      <c r="P33" s="21"/>
      <c r="Q33" s="26"/>
      <c r="R33" s="246"/>
      <c r="S33" s="246"/>
      <c r="T33" s="246"/>
      <c r="U33" s="246"/>
    </row>
    <row r="34" spans="1:21" s="34" customFormat="1" ht="13.5" customHeight="1">
      <c r="A34" s="35"/>
      <c r="B34" s="2"/>
      <c r="C34" s="91"/>
      <c r="D34" s="49"/>
      <c r="E34" s="49"/>
      <c r="F34" s="49"/>
      <c r="G34" s="49"/>
      <c r="H34" s="216"/>
      <c r="I34" s="216"/>
      <c r="J34" s="216"/>
      <c r="K34" s="216"/>
      <c r="L34" s="216"/>
      <c r="M34" s="2"/>
      <c r="N34" s="2"/>
      <c r="O34" s="1"/>
      <c r="P34" s="21"/>
      <c r="Q34" s="26"/>
      <c r="R34" s="26"/>
      <c r="S34" s="25"/>
      <c r="T34" s="25"/>
      <c r="U34" s="26"/>
    </row>
    <row r="35" spans="1:21" s="34" customFormat="1" ht="13.5" customHeight="1">
      <c r="A35" s="35"/>
      <c r="B35" s="2"/>
      <c r="C35" s="92"/>
      <c r="D35" s="94" t="s">
        <v>21</v>
      </c>
      <c r="E35" s="113" t="s">
        <v>2</v>
      </c>
      <c r="F35" s="178"/>
      <c r="G35" s="133" t="s">
        <v>3</v>
      </c>
      <c r="H35" s="42" t="s">
        <v>9</v>
      </c>
      <c r="I35" s="133" t="s">
        <v>12</v>
      </c>
      <c r="J35" s="94" t="s">
        <v>13</v>
      </c>
      <c r="K35" s="113" t="s">
        <v>4</v>
      </c>
      <c r="L35" s="178"/>
      <c r="M35" s="2"/>
      <c r="N35" s="2"/>
      <c r="O35" s="1"/>
      <c r="P35" s="21"/>
      <c r="Q35" s="27">
        <v>0</v>
      </c>
      <c r="R35" s="27">
        <v>0</v>
      </c>
      <c r="S35" s="25"/>
      <c r="T35" s="25"/>
      <c r="U35" s="26"/>
    </row>
    <row r="36" spans="1:21" s="34" customFormat="1" ht="13.5" customHeight="1">
      <c r="A36" s="35"/>
      <c r="B36" s="2"/>
      <c r="C36" s="92"/>
      <c r="D36" s="95"/>
      <c r="E36" s="116"/>
      <c r="F36" s="179"/>
      <c r="G36" s="134"/>
      <c r="H36" s="134"/>
      <c r="I36" s="134"/>
      <c r="J36" s="95"/>
      <c r="K36" s="116"/>
      <c r="L36" s="179"/>
      <c r="M36" s="2"/>
      <c r="N36" s="2"/>
      <c r="O36" s="1"/>
      <c r="P36" s="21"/>
      <c r="Q36" s="27">
        <v>30</v>
      </c>
      <c r="R36" s="27">
        <v>60</v>
      </c>
      <c r="S36" s="25"/>
      <c r="T36" s="25"/>
      <c r="U36" s="26"/>
    </row>
    <row r="37" spans="1:21" s="34" customFormat="1" ht="13.5" customHeight="1">
      <c r="A37" s="35"/>
      <c r="B37" s="2"/>
      <c r="C37" s="92"/>
      <c r="D37" s="95"/>
      <c r="E37" s="116"/>
      <c r="F37" s="179"/>
      <c r="G37" s="134"/>
      <c r="H37" s="134"/>
      <c r="I37" s="43"/>
      <c r="J37" s="39"/>
      <c r="K37" s="116"/>
      <c r="L37" s="179"/>
      <c r="M37" s="2"/>
      <c r="N37" s="2"/>
      <c r="O37" s="1"/>
      <c r="P37" s="21"/>
      <c r="Q37" s="27">
        <v>40</v>
      </c>
      <c r="R37" s="27">
        <v>75</v>
      </c>
      <c r="S37" s="25"/>
      <c r="T37" s="25"/>
      <c r="U37" s="26"/>
    </row>
    <row r="38" spans="1:21" s="34" customFormat="1" ht="13.5" customHeight="1">
      <c r="A38" s="35"/>
      <c r="B38" s="2"/>
      <c r="C38" s="92"/>
      <c r="D38" s="96"/>
      <c r="E38" s="217"/>
      <c r="F38" s="218"/>
      <c r="G38" s="135"/>
      <c r="H38" s="119"/>
      <c r="I38" s="52"/>
      <c r="J38" s="31"/>
      <c r="K38" s="180"/>
      <c r="L38" s="181"/>
      <c r="M38" s="2"/>
      <c r="N38" s="2"/>
      <c r="O38" s="1"/>
      <c r="P38" s="21"/>
      <c r="Q38" s="27">
        <v>45</v>
      </c>
      <c r="R38" s="27">
        <v>80</v>
      </c>
      <c r="S38" s="25"/>
      <c r="T38" s="25"/>
      <c r="U38" s="26"/>
    </row>
    <row r="39" spans="1:21" s="34" customFormat="1" ht="13.5" customHeight="1">
      <c r="A39" s="35"/>
      <c r="B39" s="2"/>
      <c r="C39" s="92"/>
      <c r="D39" s="5" t="s">
        <v>14</v>
      </c>
      <c r="E39" s="168"/>
      <c r="F39" s="169"/>
      <c r="G39" s="78"/>
      <c r="H39" s="100">
        <f>ROUNDDOWN(E39*CHOOSE($A$30,0,0.06,0.09),-3)</f>
        <v>0</v>
      </c>
      <c r="I39" s="230">
        <f>IF(AND($J$19="",INDEX($Q$35:$Q$39,$A$31)&gt;0,E39&gt;0),"در سلول بالا BSR امروز را وارد نمایید.",ROUNDUP(IF(E39&gt;0,INDEX($Q$35:$Q$39,$A$31)*$J$19,0),-3))</f>
        <v>0</v>
      </c>
      <c r="J39" s="230">
        <f>IF(AND($J$19="",INDEX($R$35:$R$39,$A$32)&gt;0,E39&gt;0),"در سلول بالا BSR امروز را وارد نمایید.",ROUNDUP(IF(E39&gt;0,INDEX($R$35:$R$39,$A$32)*$J$19,0),-3))</f>
        <v>0</v>
      </c>
      <c r="K39" s="122">
        <f>IFERROR((E39+G39)-(I39+J39+H39),0)</f>
        <v>0</v>
      </c>
      <c r="L39" s="122"/>
      <c r="M39" s="45"/>
      <c r="N39" s="45"/>
      <c r="O39" s="3"/>
      <c r="P39" s="21"/>
      <c r="Q39" s="27">
        <v>60</v>
      </c>
      <c r="R39" s="27">
        <v>100</v>
      </c>
      <c r="S39" s="25"/>
      <c r="T39" s="25"/>
      <c r="U39" s="26"/>
    </row>
    <row r="40" spans="1:21" s="34" customFormat="1" ht="13.5" customHeight="1">
      <c r="A40" s="35"/>
      <c r="B40" s="2"/>
      <c r="C40" s="91"/>
      <c r="D40" s="97"/>
      <c r="E40" s="170"/>
      <c r="F40" s="171"/>
      <c r="G40" s="79"/>
      <c r="H40" s="103"/>
      <c r="I40" s="231"/>
      <c r="J40" s="231"/>
      <c r="K40" s="122"/>
      <c r="L40" s="122"/>
      <c r="M40" s="45"/>
      <c r="N40" s="45"/>
      <c r="O40" s="3"/>
      <c r="P40" s="21"/>
      <c r="Q40" s="28"/>
      <c r="R40" s="28"/>
      <c r="S40" s="25"/>
      <c r="T40" s="25"/>
      <c r="U40" s="26"/>
    </row>
    <row r="41" spans="1:21" s="34" customFormat="1" ht="13.5" customHeight="1">
      <c r="A41" s="35"/>
      <c r="B41" s="2"/>
      <c r="C41" s="91"/>
      <c r="D41" s="98"/>
      <c r="E41" s="172"/>
      <c r="F41" s="173"/>
      <c r="G41" s="80"/>
      <c r="H41" s="106"/>
      <c r="I41" s="232"/>
      <c r="J41" s="232"/>
      <c r="K41" s="122"/>
      <c r="L41" s="122"/>
      <c r="M41" s="45"/>
      <c r="N41" s="45"/>
      <c r="O41" s="3"/>
      <c r="P41" s="21"/>
      <c r="Q41" s="25"/>
      <c r="R41" s="25"/>
      <c r="S41" s="25"/>
      <c r="T41" s="25"/>
      <c r="U41" s="26"/>
    </row>
    <row r="42" spans="1:21" s="34" customFormat="1" ht="13.5" customHeight="1">
      <c r="A42" s="35"/>
      <c r="B42" s="2"/>
      <c r="C42" s="92"/>
      <c r="D42" s="23" t="s">
        <v>17</v>
      </c>
      <c r="E42" s="168"/>
      <c r="F42" s="169"/>
      <c r="G42" s="78"/>
      <c r="H42" s="100">
        <f t="shared" ref="H42" si="0">ROUNDDOWN(E42*CHOOSE($A$30,0,0.06,0.09),-3)</f>
        <v>0</v>
      </c>
      <c r="I42" s="230">
        <f t="shared" ref="I42" si="1">IF(AND($J$19="",INDEX($Q$35:$Q$39,$A$31)&gt;0,E42&gt;0),"در سلول بالا BSR امروز را وارد نمایید.",ROUNDUP(IF(E42&gt;0,INDEX($Q$35:$Q$39,$A$31)*$J$19,0),-3))</f>
        <v>0</v>
      </c>
      <c r="J42" s="230">
        <f>IF(AND($J$19="",INDEX($R$35:$R$39,$A$32)&gt;0,E42&gt;0),"در سلول بالا BSR امروز را وارد نمایید.",ROUNDUP(IF(E42&gt;0,INDEX($R$35:$R$39,$A$32)*$J$19,0),-3))</f>
        <v>0</v>
      </c>
      <c r="K42" s="122">
        <f t="shared" ref="K42" si="2">IFERROR((E42+G42)-(I42+J42+H42),0)</f>
        <v>0</v>
      </c>
      <c r="L42" s="122"/>
      <c r="M42" s="45"/>
      <c r="N42" s="45"/>
      <c r="O42" s="3"/>
      <c r="P42" s="21"/>
      <c r="Q42" s="25"/>
      <c r="R42" s="25"/>
      <c r="S42" s="25"/>
      <c r="T42" s="25"/>
      <c r="U42" s="26"/>
    </row>
    <row r="43" spans="1:21" s="34" customFormat="1" ht="13.5" customHeight="1">
      <c r="A43" s="35"/>
      <c r="B43" s="2"/>
      <c r="C43" s="91"/>
      <c r="D43" s="97"/>
      <c r="E43" s="170"/>
      <c r="F43" s="171"/>
      <c r="G43" s="79"/>
      <c r="H43" s="103"/>
      <c r="I43" s="231"/>
      <c r="J43" s="231"/>
      <c r="K43" s="122"/>
      <c r="L43" s="122"/>
      <c r="M43" s="45"/>
      <c r="N43" s="45"/>
      <c r="O43" s="3"/>
      <c r="P43" s="21"/>
      <c r="Q43" s="25"/>
      <c r="R43" s="25"/>
      <c r="S43" s="25"/>
      <c r="T43" s="25"/>
      <c r="U43" s="26"/>
    </row>
    <row r="44" spans="1:21" s="34" customFormat="1" ht="13.5" customHeight="1">
      <c r="A44" s="35"/>
      <c r="B44" s="2"/>
      <c r="C44" s="91"/>
      <c r="D44" s="98"/>
      <c r="E44" s="172"/>
      <c r="F44" s="173"/>
      <c r="G44" s="80"/>
      <c r="H44" s="106"/>
      <c r="I44" s="232"/>
      <c r="J44" s="232"/>
      <c r="K44" s="122"/>
      <c r="L44" s="122"/>
      <c r="M44" s="45"/>
      <c r="N44" s="45"/>
      <c r="O44" s="3"/>
      <c r="P44" s="21"/>
      <c r="Q44" s="25"/>
      <c r="R44" s="25"/>
      <c r="S44" s="25"/>
      <c r="T44" s="25"/>
      <c r="U44" s="26"/>
    </row>
    <row r="45" spans="1:21" s="34" customFormat="1" ht="13.5" customHeight="1">
      <c r="A45" s="35"/>
      <c r="B45" s="2"/>
      <c r="C45" s="92"/>
      <c r="D45" s="23" t="s">
        <v>15</v>
      </c>
      <c r="E45" s="168"/>
      <c r="F45" s="169"/>
      <c r="G45" s="78"/>
      <c r="H45" s="100">
        <f t="shared" ref="H45" si="3">ROUNDDOWN(E45*CHOOSE($A$30,0,0.06,0.09),-3)</f>
        <v>0</v>
      </c>
      <c r="I45" s="230">
        <f t="shared" ref="I45" si="4">IF(AND($J$19="",INDEX($Q$35:$Q$39,$A$31)&gt;0,E45&gt;0),"در سلول بالا BSR امروز را وارد نمایید.",ROUNDUP(IF(E45&gt;0,INDEX($Q$35:$Q$39,$A$31)*$J$19,0),-3))</f>
        <v>0</v>
      </c>
      <c r="J45" s="230">
        <f>IF(AND($J$19="",INDEX($R$35:$R$39,$A$32)&gt;0,E45&gt;0),"در سلول بالا BSR امروز را وارد نمایید.",ROUNDUP(IF(E45&gt;0,INDEX($R$35:$R$39,$A$32)*$J$19,0),-3))</f>
        <v>0</v>
      </c>
      <c r="K45" s="122">
        <f t="shared" ref="K45" si="5">IFERROR((E45+G45)-(I45+J45+H45),0)</f>
        <v>0</v>
      </c>
      <c r="L45" s="122"/>
      <c r="M45" s="45"/>
      <c r="N45" s="45"/>
      <c r="O45" s="3"/>
      <c r="P45" s="21"/>
      <c r="Q45" s="25"/>
      <c r="R45" s="25"/>
      <c r="S45" s="25"/>
      <c r="T45" s="25"/>
      <c r="U45" s="26"/>
    </row>
    <row r="46" spans="1:21" s="34" customFormat="1" ht="13.5" customHeight="1">
      <c r="A46" s="35"/>
      <c r="B46" s="2"/>
      <c r="C46" s="91"/>
      <c r="D46" s="97"/>
      <c r="E46" s="170"/>
      <c r="F46" s="171"/>
      <c r="G46" s="79"/>
      <c r="H46" s="103"/>
      <c r="I46" s="231"/>
      <c r="J46" s="231"/>
      <c r="K46" s="122"/>
      <c r="L46" s="122"/>
      <c r="M46" s="45"/>
      <c r="N46" s="45"/>
      <c r="O46" s="3"/>
      <c r="P46" s="21"/>
      <c r="Q46" s="25"/>
      <c r="R46" s="25"/>
      <c r="S46" s="25"/>
      <c r="T46" s="25"/>
      <c r="U46" s="26"/>
    </row>
    <row r="47" spans="1:21" s="34" customFormat="1" ht="13.5" customHeight="1">
      <c r="A47" s="35"/>
      <c r="B47" s="2"/>
      <c r="C47" s="91"/>
      <c r="D47" s="98"/>
      <c r="E47" s="172"/>
      <c r="F47" s="173"/>
      <c r="G47" s="80"/>
      <c r="H47" s="106"/>
      <c r="I47" s="232"/>
      <c r="J47" s="232"/>
      <c r="K47" s="122"/>
      <c r="L47" s="122"/>
      <c r="M47" s="45"/>
      <c r="N47" s="45"/>
      <c r="O47" s="3"/>
      <c r="P47" s="21"/>
      <c r="Q47" s="25"/>
      <c r="R47" s="25"/>
      <c r="S47" s="25"/>
      <c r="T47" s="25"/>
      <c r="U47" s="26"/>
    </row>
    <row r="48" spans="1:21" s="34" customFormat="1" ht="13.5" customHeight="1">
      <c r="A48" s="35"/>
      <c r="B48" s="2"/>
      <c r="C48" s="92"/>
      <c r="D48" s="23" t="s">
        <v>16</v>
      </c>
      <c r="E48" s="168"/>
      <c r="F48" s="169"/>
      <c r="G48" s="78"/>
      <c r="H48" s="100">
        <f t="shared" ref="H48" si="6">ROUNDDOWN(E48*CHOOSE($A$30,0,0.06,0.09),-3)</f>
        <v>0</v>
      </c>
      <c r="I48" s="230">
        <v>0</v>
      </c>
      <c r="J48" s="230">
        <v>0</v>
      </c>
      <c r="K48" s="122">
        <f t="shared" ref="K48" si="7">IFERROR((E48+G48)-(I48+J48+H48),0)</f>
        <v>0</v>
      </c>
      <c r="L48" s="122"/>
      <c r="M48" s="45"/>
      <c r="N48" s="45"/>
      <c r="O48" s="3"/>
      <c r="P48" s="21"/>
      <c r="Q48" s="25"/>
      <c r="R48" s="25"/>
      <c r="S48" s="25"/>
      <c r="T48" s="25"/>
      <c r="U48" s="26"/>
    </row>
    <row r="49" spans="1:21" s="34" customFormat="1" ht="13.5" customHeight="1">
      <c r="A49" s="35"/>
      <c r="B49" s="2"/>
      <c r="C49" s="91"/>
      <c r="D49" s="97"/>
      <c r="E49" s="170"/>
      <c r="F49" s="171"/>
      <c r="G49" s="79"/>
      <c r="H49" s="103"/>
      <c r="I49" s="231"/>
      <c r="J49" s="231"/>
      <c r="K49" s="122"/>
      <c r="L49" s="122"/>
      <c r="M49" s="45"/>
      <c r="N49" s="45"/>
      <c r="O49" s="3"/>
      <c r="P49" s="21"/>
      <c r="Q49" s="25"/>
      <c r="R49" s="25"/>
      <c r="S49" s="25"/>
      <c r="T49" s="25"/>
      <c r="U49" s="26"/>
    </row>
    <row r="50" spans="1:21" s="34" customFormat="1" ht="13.5" customHeight="1">
      <c r="A50" s="35"/>
      <c r="B50" s="2"/>
      <c r="C50" s="91"/>
      <c r="D50" s="98"/>
      <c r="E50" s="172"/>
      <c r="F50" s="173"/>
      <c r="G50" s="80"/>
      <c r="H50" s="106"/>
      <c r="I50" s="232"/>
      <c r="J50" s="232"/>
      <c r="K50" s="122"/>
      <c r="L50" s="122"/>
      <c r="M50" s="45"/>
      <c r="N50" s="45"/>
      <c r="O50" s="3"/>
      <c r="P50" s="21"/>
      <c r="Q50" s="25"/>
      <c r="R50" s="25"/>
      <c r="S50" s="25"/>
      <c r="T50" s="25"/>
      <c r="U50" s="26"/>
    </row>
    <row r="51" spans="1:21" s="34" customFormat="1" ht="13.5" customHeight="1">
      <c r="A51" s="35"/>
      <c r="B51" s="2"/>
      <c r="C51" s="91"/>
      <c r="D51" s="12"/>
      <c r="E51" s="45"/>
      <c r="F51" s="45"/>
      <c r="G51" s="44"/>
      <c r="H51" s="45"/>
      <c r="I51" s="44"/>
      <c r="J51" s="44"/>
      <c r="K51" s="44"/>
      <c r="L51" s="44"/>
      <c r="M51" s="45"/>
      <c r="N51" s="45"/>
      <c r="O51" s="3"/>
      <c r="P51" s="21"/>
      <c r="Q51" s="25"/>
      <c r="R51" s="25"/>
      <c r="S51" s="25"/>
      <c r="T51" s="25"/>
      <c r="U51" s="26"/>
    </row>
    <row r="52" spans="1:21" s="34" customFormat="1" ht="13.5" customHeight="1" thickBot="1">
      <c r="A52" s="35"/>
      <c r="B52" s="2"/>
      <c r="C52" s="91"/>
      <c r="D52" s="12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3"/>
      <c r="P52" s="21"/>
      <c r="Q52" s="25"/>
      <c r="R52" s="25"/>
      <c r="S52" s="25"/>
      <c r="T52" s="25"/>
      <c r="U52" s="26"/>
    </row>
    <row r="53" spans="1:21" s="34" customFormat="1" ht="13.5" customHeight="1">
      <c r="A53" s="35"/>
      <c r="B53" s="2"/>
      <c r="C53" s="91"/>
      <c r="D53" s="108" t="s">
        <v>28</v>
      </c>
      <c r="E53" s="108"/>
      <c r="F53" s="109"/>
      <c r="G53" s="195" t="s">
        <v>8</v>
      </c>
      <c r="H53" s="196"/>
      <c r="I53" s="189">
        <f>(D40*K39)+(D46*K45)+(D49*K48)+(D43*K42)</f>
        <v>0</v>
      </c>
      <c r="J53" s="190"/>
      <c r="K53" s="45"/>
      <c r="L53" s="45"/>
      <c r="M53" s="45"/>
      <c r="N53" s="45"/>
      <c r="O53" s="3"/>
      <c r="P53" s="21"/>
      <c r="Q53" s="25"/>
      <c r="R53" s="25"/>
      <c r="S53" s="25"/>
      <c r="T53" s="25"/>
      <c r="U53" s="26"/>
    </row>
    <row r="54" spans="1:21" s="34" customFormat="1" ht="13.5" customHeight="1">
      <c r="A54" s="35"/>
      <c r="B54" s="2"/>
      <c r="C54" s="91"/>
      <c r="D54" s="108"/>
      <c r="E54" s="108"/>
      <c r="F54" s="109"/>
      <c r="G54" s="197"/>
      <c r="H54" s="198"/>
      <c r="I54" s="191"/>
      <c r="J54" s="192"/>
      <c r="K54" s="45"/>
      <c r="L54" s="45"/>
      <c r="M54" s="45"/>
      <c r="N54" s="45"/>
      <c r="O54" s="3"/>
      <c r="P54" s="21"/>
      <c r="Q54" s="25"/>
      <c r="R54" s="25"/>
      <c r="S54" s="25"/>
      <c r="T54" s="25"/>
      <c r="U54" s="26"/>
    </row>
    <row r="55" spans="1:21" s="34" customFormat="1" ht="13.5" customHeight="1" thickBot="1">
      <c r="A55" s="35"/>
      <c r="B55" s="2"/>
      <c r="C55" s="91"/>
      <c r="D55" s="108"/>
      <c r="E55" s="108"/>
      <c r="F55" s="109"/>
      <c r="G55" s="199"/>
      <c r="H55" s="200"/>
      <c r="I55" s="193"/>
      <c r="J55" s="194"/>
      <c r="K55" s="2"/>
      <c r="L55" s="2"/>
      <c r="M55" s="2"/>
      <c r="N55" s="2"/>
      <c r="O55" s="1"/>
      <c r="P55" s="21"/>
      <c r="Q55" s="25"/>
      <c r="R55" s="25"/>
      <c r="S55" s="25"/>
      <c r="T55" s="25"/>
      <c r="U55" s="26"/>
    </row>
    <row r="56" spans="1:21" s="34" customFormat="1" ht="13.5" customHeight="1">
      <c r="A56" s="36">
        <v>1</v>
      </c>
      <c r="B56" s="2"/>
      <c r="C56" s="91"/>
      <c r="D56" s="2"/>
      <c r="E56" s="2"/>
      <c r="F56" s="2"/>
      <c r="G56" s="38"/>
      <c r="H56" s="38"/>
      <c r="I56" s="38"/>
      <c r="J56" s="38"/>
      <c r="K56" s="2"/>
      <c r="L56" s="2"/>
      <c r="M56" s="2"/>
      <c r="N56" s="2"/>
      <c r="O56" s="1"/>
      <c r="P56" s="21"/>
      <c r="Q56" s="25"/>
      <c r="R56" s="25"/>
      <c r="S56" s="25"/>
      <c r="T56" s="25"/>
      <c r="U56" s="26"/>
    </row>
    <row r="57" spans="1:21" s="34" customFormat="1" ht="13.5" customHeight="1" thickBot="1">
      <c r="A57" s="36">
        <v>1</v>
      </c>
      <c r="B57" s="2"/>
      <c r="C57" s="93"/>
      <c r="D57" s="13"/>
      <c r="E57" s="13"/>
      <c r="F57" s="29"/>
      <c r="G57" s="29"/>
      <c r="H57" s="13"/>
      <c r="I57" s="2"/>
      <c r="J57" s="2"/>
      <c r="K57" s="2"/>
      <c r="L57" s="2"/>
      <c r="M57" s="13"/>
      <c r="N57" s="13"/>
      <c r="O57" s="14"/>
      <c r="P57" s="21"/>
      <c r="Q57" s="25"/>
      <c r="R57" s="25"/>
      <c r="S57" s="25"/>
      <c r="T57" s="25"/>
      <c r="U57" s="26"/>
    </row>
    <row r="58" spans="1:21" s="34" customFormat="1" ht="13.5" customHeight="1">
      <c r="A58" s="36">
        <v>1</v>
      </c>
      <c r="B58" s="2"/>
      <c r="C58" s="66"/>
      <c r="D58" s="49"/>
      <c r="E58" s="49"/>
      <c r="F58" s="49"/>
      <c r="G58" s="49"/>
      <c r="H58" s="201" t="s">
        <v>36</v>
      </c>
      <c r="I58" s="201"/>
      <c r="J58" s="201"/>
      <c r="K58" s="201"/>
      <c r="L58" s="201"/>
      <c r="M58" s="201"/>
      <c r="N58" s="201"/>
      <c r="O58" s="1"/>
      <c r="P58" s="21"/>
      <c r="Q58" s="70" t="s">
        <v>40</v>
      </c>
      <c r="R58" s="25"/>
      <c r="S58" s="25"/>
      <c r="T58" s="25"/>
      <c r="U58" s="26"/>
    </row>
    <row r="59" spans="1:21" s="34" customFormat="1" ht="13.5" customHeight="1">
      <c r="A59" s="35"/>
      <c r="B59" s="2"/>
      <c r="C59" s="87"/>
      <c r="D59" s="88"/>
      <c r="E59" s="88"/>
      <c r="F59" s="88"/>
      <c r="G59" s="233" t="str">
        <f>IFERROR(IF(A56=1,INDEX($C$92:$E$822,MATCH($G$17,$C$92:$C$822),3),INDEX($C$92:$E$822,MATCH($G$17,$C$92:$C$822),2)),"")</f>
        <v/>
      </c>
      <c r="H59" s="202"/>
      <c r="I59" s="202"/>
      <c r="J59" s="202"/>
      <c r="K59" s="202"/>
      <c r="L59" s="202"/>
      <c r="M59" s="202"/>
      <c r="N59" s="202"/>
      <c r="O59" s="1"/>
      <c r="P59" s="21"/>
      <c r="Q59" s="70" t="s">
        <v>41</v>
      </c>
      <c r="R59" s="25"/>
      <c r="S59" s="25"/>
      <c r="T59" s="25"/>
      <c r="U59" s="26"/>
    </row>
    <row r="60" spans="1:21" s="34" customFormat="1" ht="13.5" customHeight="1">
      <c r="A60" s="35"/>
      <c r="B60" s="2"/>
      <c r="C60" s="69"/>
      <c r="D60" s="205" t="s">
        <v>23</v>
      </c>
      <c r="E60" s="205"/>
      <c r="F60" s="205"/>
      <c r="G60" s="233"/>
      <c r="H60" s="202"/>
      <c r="I60" s="202"/>
      <c r="J60" s="202"/>
      <c r="K60" s="202"/>
      <c r="L60" s="202"/>
      <c r="M60" s="202"/>
      <c r="N60" s="202"/>
      <c r="O60" s="1"/>
      <c r="P60" s="21"/>
      <c r="Q60" s="25"/>
      <c r="R60" s="25"/>
      <c r="S60" s="25"/>
      <c r="T60" s="25"/>
      <c r="U60" s="26"/>
    </row>
    <row r="61" spans="1:21" s="34" customFormat="1" ht="13.5" customHeight="1">
      <c r="A61" s="35"/>
      <c r="B61" s="2"/>
      <c r="C61" s="66"/>
      <c r="D61" s="49"/>
      <c r="E61" s="49"/>
      <c r="F61" s="68"/>
      <c r="G61" s="68"/>
      <c r="H61" s="203"/>
      <c r="I61" s="203"/>
      <c r="J61" s="203"/>
      <c r="K61" s="203"/>
      <c r="L61" s="203"/>
      <c r="M61" s="202"/>
      <c r="N61" s="202"/>
      <c r="O61" s="1"/>
      <c r="P61" s="21"/>
      <c r="Q61" s="25"/>
      <c r="R61" s="25"/>
      <c r="S61" s="25"/>
      <c r="T61" s="25"/>
      <c r="U61" s="26"/>
    </row>
    <row r="62" spans="1:21" s="34" customFormat="1" ht="13.5" customHeight="1">
      <c r="A62" s="35"/>
      <c r="B62" s="2"/>
      <c r="C62" s="86" t="s">
        <v>1</v>
      </c>
      <c r="D62" s="94" t="s">
        <v>21</v>
      </c>
      <c r="E62" s="206" t="s">
        <v>34</v>
      </c>
      <c r="F62" s="207"/>
      <c r="G62" s="94" t="s">
        <v>35</v>
      </c>
      <c r="H62" s="42" t="s">
        <v>9</v>
      </c>
      <c r="I62" s="94" t="s">
        <v>11</v>
      </c>
      <c r="J62" s="113" t="s">
        <v>4</v>
      </c>
      <c r="K62" s="114"/>
      <c r="L62" s="115"/>
      <c r="M62" s="59"/>
      <c r="N62" s="2"/>
      <c r="O62" s="4"/>
      <c r="P62" s="21"/>
      <c r="Q62" s="25"/>
      <c r="R62" s="25"/>
      <c r="S62" s="25"/>
      <c r="T62" s="25"/>
      <c r="U62" s="26"/>
    </row>
    <row r="63" spans="1:21" s="34" customFormat="1" ht="13.5" customHeight="1">
      <c r="A63" s="35"/>
      <c r="B63" s="2"/>
      <c r="C63" s="86"/>
      <c r="D63" s="95"/>
      <c r="E63" s="208"/>
      <c r="F63" s="209"/>
      <c r="G63" s="95"/>
      <c r="H63" s="43"/>
      <c r="I63" s="95"/>
      <c r="J63" s="116"/>
      <c r="K63" s="117"/>
      <c r="L63" s="118"/>
      <c r="M63" s="2"/>
      <c r="N63" s="2"/>
      <c r="O63" s="4"/>
      <c r="P63" s="21"/>
      <c r="Q63" s="25"/>
      <c r="R63" s="25"/>
      <c r="S63" s="25"/>
      <c r="T63" s="25"/>
      <c r="U63" s="26"/>
    </row>
    <row r="64" spans="1:21" s="34" customFormat="1" ht="13.5" customHeight="1">
      <c r="A64" s="35"/>
      <c r="B64" s="2"/>
      <c r="C64" s="86"/>
      <c r="D64" s="95"/>
      <c r="E64" s="208"/>
      <c r="F64" s="209"/>
      <c r="G64" s="95"/>
      <c r="H64" s="43"/>
      <c r="I64" s="95"/>
      <c r="J64" s="116"/>
      <c r="K64" s="117"/>
      <c r="L64" s="118"/>
      <c r="M64" s="2"/>
      <c r="N64" s="2"/>
      <c r="O64" s="4"/>
      <c r="P64" s="21"/>
      <c r="Q64" s="25"/>
      <c r="R64" s="25"/>
      <c r="S64" s="25"/>
      <c r="T64" s="25"/>
      <c r="U64" s="26"/>
    </row>
    <row r="65" spans="1:21" s="34" customFormat="1" ht="13.5" customHeight="1">
      <c r="A65" s="35"/>
      <c r="B65" s="2"/>
      <c r="C65" s="86"/>
      <c r="D65" s="96"/>
      <c r="E65" s="210"/>
      <c r="F65" s="211"/>
      <c r="G65" s="204"/>
      <c r="H65" s="30"/>
      <c r="I65" s="96"/>
      <c r="J65" s="119"/>
      <c r="K65" s="120"/>
      <c r="L65" s="121"/>
      <c r="M65" s="2"/>
      <c r="N65" s="2"/>
      <c r="O65" s="4"/>
      <c r="P65" s="21"/>
      <c r="Q65" s="27">
        <v>0</v>
      </c>
      <c r="R65" s="25"/>
      <c r="S65" s="25"/>
      <c r="T65" s="25"/>
      <c r="U65" s="26"/>
    </row>
    <row r="66" spans="1:21" s="34" customFormat="1" ht="13.5" customHeight="1">
      <c r="A66" s="35"/>
      <c r="B66" s="2"/>
      <c r="C66" s="86"/>
      <c r="D66" s="51" t="s">
        <v>14</v>
      </c>
      <c r="E66" s="81"/>
      <c r="F66" s="82"/>
      <c r="G66" s="78"/>
      <c r="H66" s="110">
        <f>IFERROR(ROUNDDOWN(E67*CHOOSE($A$57,0,0.06,0.09),-3),0)</f>
        <v>0</v>
      </c>
      <c r="I66" s="83">
        <f>IF(AND($J$19="",INDEX($Q$65:$Q$72,$A$58)&gt;0,E66&gt;0),"در سلول بالا BSR امروز را وارد نمایید.",ROUNDUP(IF(E66&gt;0,INDEX($Q$65:$Q$72,$A$58)*$J$19,0),-3))</f>
        <v>0</v>
      </c>
      <c r="J66" s="99">
        <f>IFERROR((E67+G66)-(H66+I66),0)</f>
        <v>0</v>
      </c>
      <c r="K66" s="100"/>
      <c r="L66" s="101"/>
      <c r="M66" s="58"/>
      <c r="N66" s="58"/>
      <c r="O66" s="3"/>
      <c r="P66" s="21"/>
      <c r="Q66" s="27">
        <v>30</v>
      </c>
      <c r="R66" s="25"/>
      <c r="S66" s="25"/>
      <c r="T66" s="25"/>
      <c r="U66" s="26"/>
    </row>
    <row r="67" spans="1:21" s="34" customFormat="1" ht="13.5" customHeight="1">
      <c r="A67" s="35"/>
      <c r="B67" s="2"/>
      <c r="C67" s="86"/>
      <c r="D67" s="97"/>
      <c r="E67" s="74">
        <f>IFERROR(ROUNDUP(E66*$G$59,-3),0)</f>
        <v>0</v>
      </c>
      <c r="F67" s="75"/>
      <c r="G67" s="79"/>
      <c r="H67" s="111"/>
      <c r="I67" s="84"/>
      <c r="J67" s="102"/>
      <c r="K67" s="103"/>
      <c r="L67" s="104"/>
      <c r="M67" s="58"/>
      <c r="N67" s="58"/>
      <c r="O67" s="3"/>
      <c r="P67" s="21"/>
      <c r="Q67" s="27">
        <v>40</v>
      </c>
      <c r="R67" s="25"/>
      <c r="S67" s="25"/>
      <c r="T67" s="25"/>
      <c r="U67" s="26"/>
    </row>
    <row r="68" spans="1:21" s="34" customFormat="1" ht="13.5" customHeight="1">
      <c r="A68" s="35"/>
      <c r="B68" s="2"/>
      <c r="C68" s="86"/>
      <c r="D68" s="98"/>
      <c r="E68" s="76"/>
      <c r="F68" s="77"/>
      <c r="G68" s="80"/>
      <c r="H68" s="112"/>
      <c r="I68" s="85"/>
      <c r="J68" s="105"/>
      <c r="K68" s="106"/>
      <c r="L68" s="107"/>
      <c r="M68" s="58"/>
      <c r="N68" s="58"/>
      <c r="O68" s="3"/>
      <c r="P68" s="21"/>
      <c r="Q68" s="27">
        <v>45</v>
      </c>
      <c r="R68" s="25"/>
      <c r="S68" s="25"/>
      <c r="T68" s="25"/>
      <c r="U68" s="26"/>
    </row>
    <row r="69" spans="1:21" s="34" customFormat="1" ht="13.5" customHeight="1">
      <c r="A69" s="35"/>
      <c r="B69" s="2"/>
      <c r="C69" s="86"/>
      <c r="D69" s="50" t="s">
        <v>17</v>
      </c>
      <c r="E69" s="81"/>
      <c r="F69" s="82"/>
      <c r="G69" s="78"/>
      <c r="H69" s="110">
        <f t="shared" ref="H69" si="8">IFERROR(ROUNDDOWN(E70*CHOOSE($A$57,0,0.06,0.09),-3),0)</f>
        <v>0</v>
      </c>
      <c r="I69" s="83">
        <f t="shared" ref="I69" si="9">IF(AND($J$19="",INDEX($Q$65:$Q$72,$A$58)&gt;0,E69&gt;0),"در سلول بالا BSR امروز را وارد نمایید.",ROUNDUP(IF(E69&gt;0,INDEX($Q$65:$Q$72,$A$58)*$J$19,0),-3))</f>
        <v>0</v>
      </c>
      <c r="J69" s="99">
        <f t="shared" ref="J69" si="10">IFERROR((E70+G69)-(H69+I69),0)</f>
        <v>0</v>
      </c>
      <c r="K69" s="100"/>
      <c r="L69" s="101"/>
      <c r="M69" s="58"/>
      <c r="N69" s="58"/>
      <c r="O69" s="3"/>
      <c r="P69" s="21"/>
      <c r="Q69" s="27">
        <v>60</v>
      </c>
      <c r="R69" s="25"/>
      <c r="S69" s="25"/>
      <c r="T69" s="25"/>
      <c r="U69" s="26"/>
    </row>
    <row r="70" spans="1:21" s="34" customFormat="1" ht="13.5" customHeight="1">
      <c r="A70" s="35"/>
      <c r="B70" s="2"/>
      <c r="C70" s="86"/>
      <c r="D70" s="97"/>
      <c r="E70" s="74">
        <f>IFERROR(ROUNDUP(E69*$G$59,-3),0)</f>
        <v>0</v>
      </c>
      <c r="F70" s="75"/>
      <c r="G70" s="79"/>
      <c r="H70" s="111"/>
      <c r="I70" s="84"/>
      <c r="J70" s="102"/>
      <c r="K70" s="103"/>
      <c r="L70" s="104"/>
      <c r="M70" s="58"/>
      <c r="N70" s="58"/>
      <c r="O70" s="3"/>
      <c r="P70" s="21"/>
      <c r="Q70" s="27">
        <v>75</v>
      </c>
      <c r="R70" s="25"/>
      <c r="S70" s="25"/>
      <c r="T70" s="25"/>
      <c r="U70" s="26"/>
    </row>
    <row r="71" spans="1:21" s="34" customFormat="1" ht="13.5" customHeight="1">
      <c r="A71" s="35"/>
      <c r="B71" s="2"/>
      <c r="C71" s="86"/>
      <c r="D71" s="98"/>
      <c r="E71" s="76"/>
      <c r="F71" s="77"/>
      <c r="G71" s="80"/>
      <c r="H71" s="112"/>
      <c r="I71" s="85"/>
      <c r="J71" s="105"/>
      <c r="K71" s="106"/>
      <c r="L71" s="107"/>
      <c r="M71" s="58"/>
      <c r="N71" s="58"/>
      <c r="O71" s="3"/>
      <c r="P71" s="21"/>
      <c r="Q71" s="27">
        <v>80</v>
      </c>
      <c r="R71" s="25"/>
      <c r="S71" s="25"/>
      <c r="T71" s="25"/>
      <c r="U71" s="26"/>
    </row>
    <row r="72" spans="1:21" s="34" customFormat="1" ht="13.5" customHeight="1">
      <c r="A72" s="35"/>
      <c r="B72" s="2"/>
      <c r="C72" s="86"/>
      <c r="D72" s="50" t="s">
        <v>15</v>
      </c>
      <c r="E72" s="81"/>
      <c r="F72" s="82"/>
      <c r="G72" s="78"/>
      <c r="H72" s="110">
        <f t="shared" ref="H72" si="11">IFERROR(ROUNDDOWN(E73*CHOOSE($A$57,0,0.06,0.09),-3),0)</f>
        <v>0</v>
      </c>
      <c r="I72" s="83">
        <f t="shared" ref="I72" si="12">IF(AND($J$19="",INDEX($Q$65:$Q$72,$A$58)&gt;0,E72&gt;0),"در سلول بالا BSR امروز را وارد نمایید.",ROUNDUP(IF(E72&gt;0,INDEX($Q$65:$Q$72,$A$58)*$J$19,0),-3))</f>
        <v>0</v>
      </c>
      <c r="J72" s="99">
        <f t="shared" ref="J72" si="13">IFERROR((E73+G72)-(H72+I72),0)</f>
        <v>0</v>
      </c>
      <c r="K72" s="100"/>
      <c r="L72" s="101"/>
      <c r="M72" s="58"/>
      <c r="N72" s="58"/>
      <c r="O72" s="3"/>
      <c r="P72" s="21"/>
      <c r="Q72" s="27">
        <v>100</v>
      </c>
      <c r="R72" s="25"/>
      <c r="S72" s="25"/>
      <c r="T72" s="25"/>
      <c r="U72" s="26"/>
    </row>
    <row r="73" spans="1:21" s="34" customFormat="1" ht="13.5" customHeight="1">
      <c r="A73" s="35"/>
      <c r="B73" s="2"/>
      <c r="C73" s="86"/>
      <c r="D73" s="97"/>
      <c r="E73" s="74">
        <f>IFERROR(ROUNDUP(E72*$G$59,-3),0)</f>
        <v>0</v>
      </c>
      <c r="F73" s="75"/>
      <c r="G73" s="79"/>
      <c r="H73" s="111"/>
      <c r="I73" s="84"/>
      <c r="J73" s="102"/>
      <c r="K73" s="103"/>
      <c r="L73" s="104"/>
      <c r="M73" s="58"/>
      <c r="N73" s="58"/>
      <c r="O73" s="3"/>
      <c r="P73" s="21"/>
      <c r="Q73" s="28"/>
      <c r="R73" s="25"/>
      <c r="S73" s="25"/>
      <c r="T73" s="25"/>
      <c r="U73" s="26"/>
    </row>
    <row r="74" spans="1:21" s="34" customFormat="1" ht="13.5" customHeight="1">
      <c r="A74" s="35"/>
      <c r="B74" s="2"/>
      <c r="C74" s="86"/>
      <c r="D74" s="98"/>
      <c r="E74" s="76"/>
      <c r="F74" s="77"/>
      <c r="G74" s="80"/>
      <c r="H74" s="112"/>
      <c r="I74" s="85"/>
      <c r="J74" s="105"/>
      <c r="K74" s="106"/>
      <c r="L74" s="107"/>
      <c r="M74" s="58"/>
      <c r="N74" s="58"/>
      <c r="O74" s="3"/>
      <c r="P74" s="21"/>
      <c r="Q74" s="28"/>
      <c r="R74" s="25"/>
      <c r="S74" s="25"/>
      <c r="T74" s="25"/>
      <c r="U74" s="26"/>
    </row>
    <row r="75" spans="1:21" s="34" customFormat="1" ht="13.5" customHeight="1">
      <c r="A75" s="35"/>
      <c r="B75" s="2"/>
      <c r="C75" s="86"/>
      <c r="D75" s="50" t="s">
        <v>16</v>
      </c>
      <c r="E75" s="81"/>
      <c r="F75" s="82"/>
      <c r="G75" s="78"/>
      <c r="H75" s="110">
        <f t="shared" ref="H75" si="14">IFERROR(ROUNDDOWN(E76*CHOOSE($A$57,0,0.06,0.09),-3),0)</f>
        <v>0</v>
      </c>
      <c r="I75" s="227">
        <v>0</v>
      </c>
      <c r="J75" s="99">
        <f t="shared" ref="J75" si="15">IFERROR((E76+G75)-(H75+I75),0)</f>
        <v>0</v>
      </c>
      <c r="K75" s="100"/>
      <c r="L75" s="101"/>
      <c r="M75" s="58"/>
      <c r="N75" s="58"/>
      <c r="O75" s="3"/>
      <c r="P75" s="21"/>
      <c r="Q75" s="25"/>
      <c r="R75" s="25"/>
      <c r="S75" s="25"/>
      <c r="T75" s="25"/>
      <c r="U75" s="26"/>
    </row>
    <row r="76" spans="1:21" s="34" customFormat="1" ht="13.5" customHeight="1">
      <c r="A76" s="35"/>
      <c r="B76" s="2"/>
      <c r="C76" s="86"/>
      <c r="D76" s="97"/>
      <c r="E76" s="74">
        <f>IFERROR(ROUNDUP(E75*$G$59,-3),0)</f>
        <v>0</v>
      </c>
      <c r="F76" s="75"/>
      <c r="G76" s="79"/>
      <c r="H76" s="111"/>
      <c r="I76" s="228"/>
      <c r="J76" s="102"/>
      <c r="K76" s="103"/>
      <c r="L76" s="104"/>
      <c r="M76" s="58"/>
      <c r="N76" s="58"/>
      <c r="O76" s="3"/>
      <c r="P76" s="21"/>
      <c r="Q76" s="25"/>
      <c r="R76" s="25"/>
      <c r="S76" s="25"/>
      <c r="T76" s="25"/>
      <c r="U76" s="26"/>
    </row>
    <row r="77" spans="1:21" s="34" customFormat="1" ht="13.5" customHeight="1">
      <c r="A77" s="35"/>
      <c r="B77" s="2"/>
      <c r="C77" s="86"/>
      <c r="D77" s="98"/>
      <c r="E77" s="76"/>
      <c r="F77" s="77"/>
      <c r="G77" s="80"/>
      <c r="H77" s="112"/>
      <c r="I77" s="229"/>
      <c r="J77" s="105"/>
      <c r="K77" s="106"/>
      <c r="L77" s="107"/>
      <c r="M77" s="58"/>
      <c r="N77" s="58"/>
      <c r="O77" s="3"/>
      <c r="P77" s="21"/>
      <c r="Q77" s="25"/>
      <c r="R77" s="25"/>
      <c r="S77" s="25"/>
      <c r="T77" s="25"/>
      <c r="U77" s="26"/>
    </row>
    <row r="78" spans="1:21" s="34" customFormat="1" ht="13.5" customHeight="1">
      <c r="A78" s="35"/>
      <c r="B78" s="2"/>
      <c r="C78" s="6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"/>
      <c r="P78" s="21"/>
      <c r="Q78" s="25"/>
      <c r="R78" s="25"/>
      <c r="S78" s="25"/>
      <c r="T78" s="25"/>
      <c r="U78" s="26"/>
    </row>
    <row r="79" spans="1:21" s="34" customFormat="1" ht="13.5" customHeight="1" thickBot="1">
      <c r="A79" s="35"/>
      <c r="B79" s="2"/>
      <c r="C79" s="6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"/>
      <c r="P79" s="21"/>
      <c r="Q79" s="25"/>
      <c r="R79" s="25"/>
      <c r="S79" s="25"/>
      <c r="T79" s="25"/>
      <c r="U79" s="26"/>
    </row>
    <row r="80" spans="1:21" s="34" customFormat="1" ht="13.5" customHeight="1">
      <c r="A80" s="35"/>
      <c r="B80" s="2"/>
      <c r="C80" s="66"/>
      <c r="D80" s="108" t="s">
        <v>28</v>
      </c>
      <c r="E80" s="108"/>
      <c r="F80" s="109"/>
      <c r="G80" s="195" t="s">
        <v>8</v>
      </c>
      <c r="H80" s="196"/>
      <c r="I80" s="189">
        <f>(D67*J66)+(D73*J72)+(D76*J75)+(D70*J69)</f>
        <v>0</v>
      </c>
      <c r="J80" s="190"/>
      <c r="K80" s="2"/>
      <c r="L80" s="2"/>
      <c r="M80" s="2"/>
      <c r="N80" s="2"/>
      <c r="O80" s="1"/>
      <c r="P80" s="21"/>
      <c r="Q80" s="25"/>
      <c r="R80" s="25"/>
      <c r="S80" s="25"/>
      <c r="T80" s="25"/>
      <c r="U80" s="26"/>
    </row>
    <row r="81" spans="1:21" s="34" customFormat="1" ht="13.5" customHeight="1">
      <c r="A81" s="35"/>
      <c r="B81" s="2"/>
      <c r="C81" s="66"/>
      <c r="D81" s="108"/>
      <c r="E81" s="108"/>
      <c r="F81" s="109"/>
      <c r="G81" s="197"/>
      <c r="H81" s="198"/>
      <c r="I81" s="191"/>
      <c r="J81" s="192"/>
      <c r="K81" s="2"/>
      <c r="L81" s="2"/>
      <c r="M81" s="2"/>
      <c r="N81" s="2"/>
      <c r="O81" s="1"/>
      <c r="P81" s="21"/>
      <c r="Q81" s="25"/>
      <c r="R81" s="25"/>
      <c r="S81" s="25"/>
      <c r="T81" s="25"/>
      <c r="U81" s="26"/>
    </row>
    <row r="82" spans="1:21" s="34" customFormat="1" ht="13.5" customHeight="1" thickBot="1">
      <c r="A82" s="35"/>
      <c r="B82" s="2"/>
      <c r="C82" s="66"/>
      <c r="D82" s="108"/>
      <c r="E82" s="108"/>
      <c r="F82" s="109"/>
      <c r="G82" s="199"/>
      <c r="H82" s="200"/>
      <c r="I82" s="193"/>
      <c r="J82" s="194"/>
      <c r="K82" s="2"/>
      <c r="L82" s="2"/>
      <c r="M82" s="2"/>
      <c r="N82" s="2"/>
      <c r="O82" s="1"/>
      <c r="P82" s="21"/>
      <c r="Q82" s="25"/>
      <c r="R82" s="25"/>
      <c r="S82" s="25"/>
      <c r="T82" s="25"/>
      <c r="U82" s="26"/>
    </row>
    <row r="83" spans="1:21" s="34" customFormat="1" ht="13.5" customHeight="1">
      <c r="A83" s="35"/>
      <c r="B83" s="2"/>
      <c r="C83" s="6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"/>
      <c r="P83" s="21"/>
      <c r="Q83" s="25"/>
      <c r="R83" s="25"/>
      <c r="S83" s="26"/>
      <c r="T83" s="26"/>
      <c r="U83" s="26"/>
    </row>
    <row r="84" spans="1:21" s="34" customFormat="1" ht="13.5" customHeight="1" thickBot="1">
      <c r="A84" s="35"/>
      <c r="B84" s="2"/>
      <c r="C84" s="67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4"/>
      <c r="P84" s="21"/>
      <c r="Q84" s="25"/>
      <c r="R84" s="25"/>
      <c r="S84" s="26"/>
      <c r="T84" s="26"/>
      <c r="U84" s="26"/>
    </row>
    <row r="85" spans="1:21" s="34" customFormat="1" ht="13.5" customHeight="1">
      <c r="A85" s="35"/>
      <c r="B85" s="2"/>
      <c r="C85" s="1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1"/>
      <c r="Q85" s="25"/>
      <c r="R85" s="25"/>
      <c r="S85" s="26"/>
      <c r="T85" s="26"/>
      <c r="U85" s="26"/>
    </row>
    <row r="86" spans="1:21" s="33" customFormat="1" ht="13.5" customHeight="1" thickBot="1">
      <c r="A86" s="35"/>
      <c r="B86" s="17"/>
      <c r="C86" s="18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22"/>
      <c r="Q86" s="25"/>
      <c r="R86" s="25"/>
      <c r="S86" s="25"/>
      <c r="T86" s="25"/>
      <c r="U86" s="25"/>
    </row>
    <row r="87" spans="1:21" s="64" customFormat="1" ht="13.5" customHeight="1">
      <c r="A87" s="25"/>
      <c r="Q87" s="25"/>
      <c r="R87" s="25"/>
      <c r="S87" s="25"/>
      <c r="T87" s="25"/>
      <c r="U87" s="25"/>
    </row>
    <row r="88" spans="1:21" s="65" customFormat="1" ht="13.5" customHeight="1">
      <c r="A88" s="25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25"/>
      <c r="R88" s="25"/>
      <c r="S88" s="26"/>
      <c r="T88" s="26"/>
      <c r="U88" s="26"/>
    </row>
    <row r="89" spans="1:21" ht="13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21" ht="13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21" ht="13.5" customHeight="1">
      <c r="A91" s="25"/>
      <c r="B91" s="25"/>
      <c r="C91" s="25"/>
      <c r="D91" s="25" t="s">
        <v>38</v>
      </c>
      <c r="E91" s="25" t="s">
        <v>39</v>
      </c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21" ht="13.5" customHeight="1">
      <c r="A92" s="25"/>
      <c r="B92" s="25"/>
      <c r="C92" s="37">
        <v>43466</v>
      </c>
      <c r="D92" s="26">
        <v>84392</v>
      </c>
      <c r="E92" s="26">
        <v>83564</v>
      </c>
      <c r="F92" s="53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21" ht="13.5" customHeight="1">
      <c r="A93" s="25"/>
      <c r="B93" s="25"/>
      <c r="C93" s="37">
        <v>43467</v>
      </c>
      <c r="D93" s="26">
        <v>83203</v>
      </c>
      <c r="E93" s="26">
        <v>83564</v>
      </c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21" ht="13.5" customHeight="1">
      <c r="A94" s="25"/>
      <c r="B94" s="25"/>
      <c r="C94" s="37">
        <v>43468</v>
      </c>
      <c r="D94" s="26">
        <v>83203</v>
      </c>
      <c r="E94" s="26">
        <v>83564</v>
      </c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21" ht="13.5" customHeight="1">
      <c r="A95" s="25"/>
      <c r="C95" s="37">
        <v>43469</v>
      </c>
      <c r="D95" s="26">
        <v>83203</v>
      </c>
      <c r="E95" s="26">
        <v>83564</v>
      </c>
    </row>
    <row r="96" spans="1:21" ht="13.5" customHeight="1">
      <c r="C96" s="37">
        <v>43470</v>
      </c>
      <c r="D96" s="26">
        <v>83203</v>
      </c>
      <c r="E96" s="26">
        <v>83564</v>
      </c>
    </row>
    <row r="97" spans="3:5" ht="13.5" customHeight="1">
      <c r="C97" s="37">
        <v>43471</v>
      </c>
      <c r="D97" s="26">
        <v>83203</v>
      </c>
      <c r="E97" s="26">
        <v>83564</v>
      </c>
    </row>
    <row r="98" spans="3:5" ht="13.5" customHeight="1">
      <c r="C98" s="37">
        <v>43472</v>
      </c>
      <c r="D98" s="26">
        <v>83203</v>
      </c>
      <c r="E98" s="26">
        <v>83564</v>
      </c>
    </row>
    <row r="99" spans="3:5" ht="13.5" customHeight="1">
      <c r="C99" s="37">
        <v>43473</v>
      </c>
      <c r="D99" s="26">
        <v>83203</v>
      </c>
      <c r="E99" s="26">
        <v>83564</v>
      </c>
    </row>
    <row r="100" spans="3:5" ht="13.5" customHeight="1">
      <c r="C100" s="37">
        <v>43474</v>
      </c>
      <c r="D100" s="26">
        <v>84274</v>
      </c>
      <c r="E100" s="26">
        <v>83564</v>
      </c>
    </row>
    <row r="101" spans="3:5" ht="13.5" customHeight="1">
      <c r="C101" s="37">
        <v>43475</v>
      </c>
      <c r="D101" s="26">
        <v>84274</v>
      </c>
      <c r="E101" s="26">
        <v>83564</v>
      </c>
    </row>
    <row r="102" spans="3:5" ht="13.5" customHeight="1">
      <c r="C102" s="37">
        <v>43476</v>
      </c>
      <c r="D102" s="26">
        <v>84274</v>
      </c>
      <c r="E102" s="26">
        <v>83564</v>
      </c>
    </row>
    <row r="103" spans="3:5" ht="13.5" customHeight="1">
      <c r="C103" s="37">
        <v>43477</v>
      </c>
      <c r="D103" s="26">
        <v>84274</v>
      </c>
      <c r="E103" s="26">
        <v>83564</v>
      </c>
    </row>
    <row r="104" spans="3:5" ht="13.5" customHeight="1">
      <c r="C104" s="37">
        <v>43478</v>
      </c>
      <c r="D104" s="26">
        <v>84274</v>
      </c>
      <c r="E104" s="26">
        <v>83564</v>
      </c>
    </row>
    <row r="105" spans="3:5" ht="13.5" customHeight="1">
      <c r="C105" s="37">
        <v>43479</v>
      </c>
      <c r="D105" s="26">
        <v>84274</v>
      </c>
      <c r="E105" s="26">
        <v>83564</v>
      </c>
    </row>
    <row r="106" spans="3:5" ht="13.5" customHeight="1">
      <c r="C106" s="37">
        <v>43480</v>
      </c>
      <c r="D106" s="26">
        <v>84274</v>
      </c>
      <c r="E106" s="26">
        <v>83564</v>
      </c>
    </row>
    <row r="107" spans="3:5" ht="13.5" customHeight="1">
      <c r="C107" s="37">
        <v>43481</v>
      </c>
      <c r="D107" s="26">
        <v>84506</v>
      </c>
      <c r="E107" s="26">
        <v>83564</v>
      </c>
    </row>
    <row r="108" spans="3:5" ht="13.5" customHeight="1">
      <c r="C108" s="37">
        <v>43482</v>
      </c>
      <c r="D108" s="26">
        <v>84506</v>
      </c>
      <c r="E108" s="26">
        <v>83564</v>
      </c>
    </row>
    <row r="109" spans="3:5" ht="13.5" customHeight="1">
      <c r="C109" s="37">
        <v>43483</v>
      </c>
      <c r="D109" s="26">
        <v>84506</v>
      </c>
      <c r="E109" s="26">
        <v>83564</v>
      </c>
    </row>
    <row r="110" spans="3:5" ht="13.5" customHeight="1">
      <c r="C110" s="37">
        <v>43484</v>
      </c>
      <c r="D110" s="26">
        <v>84506</v>
      </c>
      <c r="E110" s="26">
        <v>83564</v>
      </c>
    </row>
    <row r="111" spans="3:5" ht="13.5" customHeight="1">
      <c r="C111" s="37">
        <v>43485</v>
      </c>
      <c r="D111" s="26">
        <v>84506</v>
      </c>
      <c r="E111" s="26">
        <v>83564</v>
      </c>
    </row>
    <row r="112" spans="3:5" ht="13.5" customHeight="1">
      <c r="C112" s="37">
        <v>43486</v>
      </c>
      <c r="D112" s="26">
        <v>84506</v>
      </c>
      <c r="E112" s="26">
        <v>83564</v>
      </c>
    </row>
    <row r="113" spans="3:5" ht="13.5" customHeight="1">
      <c r="C113" s="37">
        <v>43487</v>
      </c>
      <c r="D113" s="26">
        <v>84506</v>
      </c>
      <c r="E113" s="26">
        <v>83564</v>
      </c>
    </row>
    <row r="114" spans="3:5" ht="13.5" customHeight="1">
      <c r="C114" s="37">
        <v>43488</v>
      </c>
      <c r="D114" s="26">
        <v>83267</v>
      </c>
      <c r="E114" s="26">
        <v>83564</v>
      </c>
    </row>
    <row r="115" spans="3:5" ht="13.5" customHeight="1">
      <c r="C115" s="37">
        <v>43489</v>
      </c>
      <c r="D115" s="26">
        <v>83267</v>
      </c>
      <c r="E115" s="26">
        <v>83564</v>
      </c>
    </row>
    <row r="116" spans="3:5" ht="13.5" customHeight="1">
      <c r="C116" s="37">
        <v>43490</v>
      </c>
      <c r="D116" s="26">
        <v>83267</v>
      </c>
      <c r="E116" s="26">
        <v>83564</v>
      </c>
    </row>
    <row r="117" spans="3:5" ht="13.5" customHeight="1">
      <c r="C117" s="37">
        <v>43491</v>
      </c>
      <c r="D117" s="26">
        <v>83267</v>
      </c>
      <c r="E117" s="26">
        <v>83564</v>
      </c>
    </row>
    <row r="118" spans="3:5" ht="13.5" customHeight="1">
      <c r="C118" s="37">
        <v>43492</v>
      </c>
      <c r="D118" s="26">
        <v>83267</v>
      </c>
      <c r="E118" s="26">
        <v>83564</v>
      </c>
    </row>
    <row r="119" spans="3:5" ht="13.5" customHeight="1">
      <c r="C119" s="37">
        <v>43493</v>
      </c>
      <c r="D119" s="26">
        <v>83267</v>
      </c>
      <c r="E119" s="26">
        <v>83564</v>
      </c>
    </row>
    <row r="120" spans="3:5" ht="13.5" customHeight="1">
      <c r="C120" s="37">
        <v>43494</v>
      </c>
      <c r="D120" s="26">
        <v>83267</v>
      </c>
      <c r="E120" s="26">
        <v>83564</v>
      </c>
    </row>
    <row r="121" spans="3:5" ht="13.5" customHeight="1">
      <c r="C121" s="37">
        <v>43495</v>
      </c>
      <c r="D121" s="26">
        <v>83451</v>
      </c>
      <c r="E121" s="26">
        <v>83564</v>
      </c>
    </row>
    <row r="122" spans="3:5" ht="13.5" customHeight="1">
      <c r="C122" s="37">
        <v>43496</v>
      </c>
      <c r="D122" s="26">
        <v>83451</v>
      </c>
      <c r="E122" s="26">
        <v>83564</v>
      </c>
    </row>
    <row r="123" spans="3:5" ht="13.5" customHeight="1">
      <c r="C123" s="37">
        <v>43497</v>
      </c>
      <c r="D123" s="26">
        <v>83451</v>
      </c>
      <c r="E123" s="26">
        <v>83845</v>
      </c>
    </row>
    <row r="124" spans="3:5" ht="13.5" customHeight="1">
      <c r="C124" s="37">
        <v>43498</v>
      </c>
      <c r="D124" s="26">
        <v>83451</v>
      </c>
      <c r="E124" s="26">
        <v>83845</v>
      </c>
    </row>
    <row r="125" spans="3:5" ht="13.5" customHeight="1">
      <c r="C125" s="37">
        <v>43499</v>
      </c>
      <c r="D125" s="26">
        <v>83451</v>
      </c>
      <c r="E125" s="26">
        <v>83845</v>
      </c>
    </row>
    <row r="126" spans="3:5" ht="13.5" customHeight="1">
      <c r="C126" s="37">
        <v>43500</v>
      </c>
      <c r="D126" s="26">
        <v>83451</v>
      </c>
      <c r="E126" s="26">
        <v>83845</v>
      </c>
    </row>
    <row r="127" spans="3:5" ht="13.5" customHeight="1">
      <c r="C127" s="37">
        <v>43501</v>
      </c>
      <c r="D127" s="26">
        <v>83451</v>
      </c>
      <c r="E127" s="26">
        <v>83845</v>
      </c>
    </row>
    <row r="128" spans="3:5" ht="13.5" customHeight="1">
      <c r="C128" s="37">
        <v>43502</v>
      </c>
      <c r="D128" s="26">
        <v>84878</v>
      </c>
      <c r="E128" s="26">
        <v>83845</v>
      </c>
    </row>
    <row r="129" spans="3:5" ht="13.5" customHeight="1">
      <c r="C129" s="37">
        <v>43503</v>
      </c>
      <c r="D129" s="26">
        <v>84878</v>
      </c>
      <c r="E129" s="26">
        <v>83845</v>
      </c>
    </row>
    <row r="130" spans="3:5" ht="13.5" customHeight="1">
      <c r="C130" s="37">
        <v>43504</v>
      </c>
      <c r="D130" s="26">
        <v>84878</v>
      </c>
      <c r="E130" s="26">
        <v>83845</v>
      </c>
    </row>
    <row r="131" spans="3:5" ht="13.5" customHeight="1">
      <c r="C131" s="37">
        <v>43505</v>
      </c>
      <c r="D131" s="26">
        <v>84878</v>
      </c>
      <c r="E131" s="26">
        <v>83845</v>
      </c>
    </row>
    <row r="132" spans="3:5" ht="13.5" customHeight="1">
      <c r="C132" s="37">
        <v>43506</v>
      </c>
      <c r="D132" s="26">
        <v>84878</v>
      </c>
      <c r="E132" s="26">
        <v>83845</v>
      </c>
    </row>
    <row r="133" spans="3:5" ht="13.5" customHeight="1">
      <c r="C133" s="37">
        <v>43507</v>
      </c>
      <c r="D133" s="26">
        <v>84878</v>
      </c>
      <c r="E133" s="26">
        <v>83845</v>
      </c>
    </row>
    <row r="134" spans="3:5" ht="13.5" customHeight="1">
      <c r="C134" s="37">
        <v>43508</v>
      </c>
      <c r="D134" s="26">
        <v>84878</v>
      </c>
      <c r="E134" s="26">
        <v>83845</v>
      </c>
    </row>
    <row r="135" spans="3:5" ht="13.5" customHeight="1">
      <c r="C135" s="37">
        <v>43509</v>
      </c>
      <c r="D135" s="26">
        <v>88947</v>
      </c>
      <c r="E135" s="26">
        <v>83845</v>
      </c>
    </row>
    <row r="136" spans="3:5" ht="13.5" customHeight="1">
      <c r="C136" s="37">
        <v>43510</v>
      </c>
      <c r="D136" s="26">
        <v>88947</v>
      </c>
      <c r="E136" s="26">
        <v>83845</v>
      </c>
    </row>
    <row r="137" spans="3:5" ht="13.5" customHeight="1">
      <c r="C137" s="37">
        <v>43511</v>
      </c>
      <c r="D137" s="26">
        <v>88947</v>
      </c>
      <c r="E137" s="26">
        <v>83845</v>
      </c>
    </row>
    <row r="138" spans="3:5" ht="13.5" customHeight="1">
      <c r="C138" s="37">
        <v>43512</v>
      </c>
      <c r="D138" s="26">
        <v>88947</v>
      </c>
      <c r="E138" s="26">
        <v>83845</v>
      </c>
    </row>
    <row r="139" spans="3:5" ht="13.5" customHeight="1">
      <c r="C139" s="37">
        <v>43513</v>
      </c>
      <c r="D139" s="26">
        <v>88947</v>
      </c>
      <c r="E139" s="26">
        <v>83845</v>
      </c>
    </row>
    <row r="140" spans="3:5" ht="13.5" customHeight="1">
      <c r="C140" s="37">
        <v>43514</v>
      </c>
      <c r="D140" s="26">
        <v>88947</v>
      </c>
      <c r="E140" s="26">
        <v>83845</v>
      </c>
    </row>
    <row r="141" spans="3:5" ht="13.5" customHeight="1">
      <c r="C141" s="37">
        <v>43515</v>
      </c>
      <c r="D141" s="26">
        <v>88947</v>
      </c>
      <c r="E141" s="26">
        <v>83845</v>
      </c>
    </row>
    <row r="142" spans="3:5" ht="13.5" customHeight="1">
      <c r="C142" s="37">
        <v>43516</v>
      </c>
      <c r="D142" s="26">
        <v>88602</v>
      </c>
      <c r="E142" s="26">
        <v>83845</v>
      </c>
    </row>
    <row r="143" spans="3:5" ht="13.5" customHeight="1">
      <c r="C143" s="37">
        <v>43517</v>
      </c>
      <c r="D143" s="26">
        <v>88602</v>
      </c>
      <c r="E143" s="26">
        <v>83845</v>
      </c>
    </row>
    <row r="144" spans="3:5" ht="13.5" customHeight="1">
      <c r="C144" s="37">
        <v>43518</v>
      </c>
      <c r="D144" s="26">
        <v>88602</v>
      </c>
      <c r="E144" s="26">
        <v>83845</v>
      </c>
    </row>
    <row r="145" spans="3:5" ht="13.5" customHeight="1">
      <c r="C145" s="37">
        <v>43519</v>
      </c>
      <c r="D145" s="26">
        <v>88602</v>
      </c>
      <c r="E145" s="26">
        <v>83845</v>
      </c>
    </row>
    <row r="146" spans="3:5" ht="13.5" customHeight="1">
      <c r="C146" s="37">
        <v>43520</v>
      </c>
      <c r="D146" s="26">
        <v>88602</v>
      </c>
      <c r="E146" s="26">
        <v>83845</v>
      </c>
    </row>
    <row r="147" spans="3:5" ht="13.5" customHeight="1">
      <c r="C147" s="37">
        <v>43521</v>
      </c>
      <c r="D147" s="26">
        <v>88602</v>
      </c>
      <c r="E147" s="26">
        <v>83845</v>
      </c>
    </row>
    <row r="148" spans="3:5" ht="13.5" customHeight="1">
      <c r="C148" s="37">
        <v>43522</v>
      </c>
      <c r="D148" s="26">
        <v>88602</v>
      </c>
      <c r="E148" s="26">
        <v>83845</v>
      </c>
    </row>
    <row r="149" spans="3:5" ht="13.5" customHeight="1">
      <c r="C149" s="37">
        <v>43523</v>
      </c>
      <c r="D149" s="26">
        <v>90181</v>
      </c>
      <c r="E149" s="26">
        <v>83845</v>
      </c>
    </row>
    <row r="150" spans="3:5" ht="13.5" customHeight="1">
      <c r="C150" s="37">
        <v>43524</v>
      </c>
      <c r="D150" s="26">
        <v>90181</v>
      </c>
      <c r="E150" s="26">
        <v>83845</v>
      </c>
    </row>
    <row r="151" spans="3:5" ht="13.5" customHeight="1">
      <c r="C151" s="37">
        <v>43525</v>
      </c>
      <c r="D151" s="26">
        <v>90181</v>
      </c>
      <c r="E151" s="26">
        <v>84592.6</v>
      </c>
    </row>
    <row r="152" spans="3:5" ht="13.5" customHeight="1">
      <c r="C152" s="37">
        <v>43526</v>
      </c>
      <c r="D152" s="26">
        <v>90181</v>
      </c>
      <c r="E152" s="26">
        <v>84592.6</v>
      </c>
    </row>
    <row r="153" spans="3:5" ht="13.5" customHeight="1">
      <c r="C153" s="37">
        <v>43527</v>
      </c>
      <c r="D153" s="26">
        <v>90181</v>
      </c>
      <c r="E153" s="26">
        <v>84592.6</v>
      </c>
    </row>
    <row r="154" spans="3:5" ht="13.5" customHeight="1">
      <c r="C154" s="37">
        <v>43528</v>
      </c>
      <c r="D154" s="26">
        <v>90181</v>
      </c>
      <c r="E154" s="26">
        <v>84592.6</v>
      </c>
    </row>
    <row r="155" spans="3:5" ht="13.5" customHeight="1">
      <c r="C155" s="37">
        <v>43529</v>
      </c>
      <c r="D155" s="26">
        <v>90181</v>
      </c>
      <c r="E155" s="26">
        <v>84592.6</v>
      </c>
    </row>
    <row r="156" spans="3:5" ht="13.5" customHeight="1">
      <c r="C156" s="37">
        <v>43530</v>
      </c>
      <c r="D156" s="26">
        <v>90554</v>
      </c>
      <c r="E156" s="26">
        <v>84592.6</v>
      </c>
    </row>
    <row r="157" spans="3:5" ht="13.5" customHeight="1">
      <c r="C157" s="37">
        <v>43531</v>
      </c>
      <c r="D157" s="26">
        <v>90554</v>
      </c>
      <c r="E157" s="26">
        <v>84592.6</v>
      </c>
    </row>
    <row r="158" spans="3:5" ht="13.5" customHeight="1">
      <c r="C158" s="37">
        <v>43532</v>
      </c>
      <c r="D158" s="26">
        <v>90554</v>
      </c>
      <c r="E158" s="26">
        <v>84592.6</v>
      </c>
    </row>
    <row r="159" spans="3:5" ht="13.5" customHeight="1">
      <c r="C159" s="37">
        <v>43533</v>
      </c>
      <c r="D159" s="26">
        <v>90554</v>
      </c>
      <c r="E159" s="26">
        <v>84592.6</v>
      </c>
    </row>
    <row r="160" spans="3:5" ht="13.5" customHeight="1">
      <c r="C160" s="37">
        <v>43534</v>
      </c>
      <c r="D160" s="26">
        <v>90554</v>
      </c>
      <c r="E160" s="26">
        <v>84592.6</v>
      </c>
    </row>
    <row r="161" spans="3:5" ht="13.5" customHeight="1">
      <c r="C161" s="37">
        <v>43535</v>
      </c>
      <c r="D161" s="26">
        <v>90554</v>
      </c>
      <c r="E161" s="26">
        <v>84592.6</v>
      </c>
    </row>
    <row r="162" spans="3:5" ht="13.5" customHeight="1">
      <c r="C162" s="37">
        <v>43536</v>
      </c>
      <c r="D162" s="26">
        <v>90554</v>
      </c>
      <c r="E162" s="26">
        <v>84592.6</v>
      </c>
    </row>
    <row r="163" spans="3:5" ht="13.5" customHeight="1">
      <c r="C163" s="37">
        <v>43537</v>
      </c>
      <c r="D163" s="26">
        <v>94290</v>
      </c>
      <c r="E163" s="26">
        <v>84592.6</v>
      </c>
    </row>
    <row r="164" spans="3:5" ht="13.5" customHeight="1">
      <c r="C164" s="37">
        <v>43538</v>
      </c>
      <c r="D164" s="26">
        <v>94290</v>
      </c>
      <c r="E164" s="26">
        <v>84592.6</v>
      </c>
    </row>
    <row r="165" spans="3:5" ht="13.5" customHeight="1">
      <c r="C165" s="37">
        <v>43539</v>
      </c>
      <c r="D165" s="26">
        <v>94290</v>
      </c>
      <c r="E165" s="26">
        <v>84592.6</v>
      </c>
    </row>
    <row r="166" spans="3:5" ht="13.5" customHeight="1">
      <c r="C166" s="37">
        <v>43540</v>
      </c>
      <c r="D166" s="26">
        <v>94290</v>
      </c>
      <c r="E166" s="26">
        <v>84592.6</v>
      </c>
    </row>
    <row r="167" spans="3:5" ht="13.5" customHeight="1">
      <c r="C167" s="37">
        <v>43541</v>
      </c>
      <c r="D167" s="26">
        <v>94290</v>
      </c>
      <c r="E167" s="26">
        <v>84592.6</v>
      </c>
    </row>
    <row r="168" spans="3:5" ht="13.5" customHeight="1">
      <c r="C168" s="37">
        <v>43542</v>
      </c>
      <c r="D168" s="26">
        <v>94290</v>
      </c>
      <c r="E168" s="26">
        <v>84592.6</v>
      </c>
    </row>
    <row r="169" spans="3:5" ht="13.5" customHeight="1">
      <c r="C169" s="37">
        <v>43543</v>
      </c>
      <c r="D169" s="26">
        <v>94290</v>
      </c>
      <c r="E169" s="26">
        <v>84592.6</v>
      </c>
    </row>
    <row r="170" spans="3:5" ht="13.5" customHeight="1">
      <c r="C170" s="37">
        <v>43544</v>
      </c>
      <c r="D170" s="26">
        <v>94736</v>
      </c>
      <c r="E170" s="26">
        <v>84592.6</v>
      </c>
    </row>
    <row r="171" spans="3:5" ht="13.5" customHeight="1">
      <c r="C171" s="37">
        <v>43545</v>
      </c>
      <c r="D171" s="26">
        <v>94736</v>
      </c>
      <c r="E171" s="26">
        <v>84592.6</v>
      </c>
    </row>
    <row r="172" spans="3:5" ht="13.5" customHeight="1">
      <c r="C172" s="37">
        <v>43546</v>
      </c>
      <c r="D172" s="26">
        <v>94736</v>
      </c>
      <c r="E172" s="26">
        <v>84592.6</v>
      </c>
    </row>
    <row r="173" spans="3:5" ht="13.5" customHeight="1">
      <c r="C173" s="37">
        <v>43547</v>
      </c>
      <c r="D173" s="26">
        <v>94736</v>
      </c>
      <c r="E173" s="26">
        <v>84592.6</v>
      </c>
    </row>
    <row r="174" spans="3:5" ht="13.5" customHeight="1">
      <c r="C174" s="37">
        <v>43548</v>
      </c>
      <c r="D174" s="26">
        <v>94736</v>
      </c>
      <c r="E174" s="26">
        <v>84592.6</v>
      </c>
    </row>
    <row r="175" spans="3:5" ht="13.5" customHeight="1">
      <c r="C175" s="37">
        <v>43549</v>
      </c>
      <c r="D175" s="26">
        <v>94736</v>
      </c>
      <c r="E175" s="26">
        <v>84592.6</v>
      </c>
    </row>
    <row r="176" spans="3:5" ht="13.5" customHeight="1">
      <c r="C176" s="37">
        <v>43550</v>
      </c>
      <c r="D176" s="26">
        <v>94736</v>
      </c>
      <c r="E176" s="26">
        <v>84592.6</v>
      </c>
    </row>
    <row r="177" spans="3:5" ht="13.5" customHeight="1">
      <c r="C177" s="37">
        <v>43551</v>
      </c>
      <c r="D177" s="26">
        <v>94109</v>
      </c>
      <c r="E177" s="26">
        <v>84592.6</v>
      </c>
    </row>
    <row r="178" spans="3:5" ht="13.5" customHeight="1">
      <c r="C178" s="37">
        <v>43552</v>
      </c>
      <c r="D178" s="26">
        <v>94109</v>
      </c>
      <c r="E178" s="26">
        <v>84592.6</v>
      </c>
    </row>
    <row r="179" spans="3:5" ht="13.5" customHeight="1">
      <c r="C179" s="37">
        <v>43553</v>
      </c>
      <c r="D179" s="26">
        <v>94109</v>
      </c>
      <c r="E179" s="26">
        <v>84592.6</v>
      </c>
    </row>
    <row r="180" spans="3:5" ht="13.5" customHeight="1">
      <c r="C180" s="37">
        <v>43554</v>
      </c>
      <c r="D180" s="26">
        <v>94109</v>
      </c>
      <c r="E180" s="26">
        <v>84592.6</v>
      </c>
    </row>
    <row r="181" spans="3:5" ht="13.5" customHeight="1">
      <c r="C181" s="37">
        <v>43555</v>
      </c>
      <c r="D181" s="26">
        <v>94109</v>
      </c>
      <c r="E181" s="26">
        <v>84592.6</v>
      </c>
    </row>
    <row r="182" spans="3:5" ht="13.5" customHeight="1">
      <c r="C182" s="37">
        <v>43556</v>
      </c>
      <c r="D182" s="26">
        <v>94109</v>
      </c>
      <c r="E182" s="26">
        <v>90479.4</v>
      </c>
    </row>
    <row r="183" spans="3:5" ht="13.5" customHeight="1">
      <c r="C183" s="37">
        <v>43557</v>
      </c>
      <c r="D183" s="26">
        <v>94109</v>
      </c>
      <c r="E183" s="26">
        <v>90479.4</v>
      </c>
    </row>
    <row r="184" spans="3:5" ht="13.5" customHeight="1">
      <c r="C184" s="37">
        <v>43558</v>
      </c>
      <c r="D184" s="26">
        <v>92564</v>
      </c>
      <c r="E184" s="26">
        <v>90479.4</v>
      </c>
    </row>
    <row r="185" spans="3:5" ht="13.5" customHeight="1">
      <c r="C185" s="37">
        <v>43559</v>
      </c>
      <c r="D185" s="26">
        <v>92564</v>
      </c>
      <c r="E185" s="26">
        <v>90479.4</v>
      </c>
    </row>
    <row r="186" spans="3:5" ht="13.5" customHeight="1">
      <c r="C186" s="37">
        <v>43560</v>
      </c>
      <c r="D186" s="26">
        <v>92564</v>
      </c>
      <c r="E186" s="26">
        <v>90479.4</v>
      </c>
    </row>
    <row r="187" spans="3:5" ht="13.5" customHeight="1">
      <c r="C187" s="37">
        <v>43561</v>
      </c>
      <c r="D187" s="26">
        <v>92564</v>
      </c>
      <c r="E187" s="26">
        <v>90479.4</v>
      </c>
    </row>
    <row r="188" spans="3:5" ht="13.5" customHeight="1">
      <c r="C188" s="37">
        <v>43562</v>
      </c>
      <c r="D188" s="26">
        <v>92564</v>
      </c>
      <c r="E188" s="26">
        <v>90479.4</v>
      </c>
    </row>
    <row r="189" spans="3:5" ht="13.5" customHeight="1">
      <c r="C189" s="37">
        <v>43563</v>
      </c>
      <c r="D189" s="26">
        <v>92564</v>
      </c>
      <c r="E189" s="26">
        <v>90479.4</v>
      </c>
    </row>
    <row r="190" spans="3:5" ht="13.5" customHeight="1">
      <c r="C190" s="37">
        <v>43564</v>
      </c>
      <c r="D190" s="26">
        <v>92564</v>
      </c>
      <c r="E190" s="26">
        <v>90479.4</v>
      </c>
    </row>
    <row r="191" spans="3:5" ht="13.5" customHeight="1">
      <c r="C191" s="37">
        <v>43565</v>
      </c>
      <c r="D191" s="26">
        <v>95992</v>
      </c>
      <c r="E191" s="26">
        <v>90479.4</v>
      </c>
    </row>
    <row r="192" spans="3:5" ht="13.5" customHeight="1">
      <c r="C192" s="37">
        <v>43566</v>
      </c>
      <c r="D192" s="26">
        <v>95992</v>
      </c>
      <c r="E192" s="26">
        <v>90479.4</v>
      </c>
    </row>
    <row r="193" spans="3:5" ht="13.5" customHeight="1">
      <c r="C193" s="37">
        <v>43567</v>
      </c>
      <c r="D193" s="26">
        <v>95992</v>
      </c>
      <c r="E193" s="26">
        <v>90479.4</v>
      </c>
    </row>
    <row r="194" spans="3:5" ht="13.5" customHeight="1">
      <c r="C194" s="37">
        <v>43568</v>
      </c>
      <c r="D194" s="26">
        <v>95992</v>
      </c>
      <c r="E194" s="26">
        <v>90479.4</v>
      </c>
    </row>
    <row r="195" spans="3:5" ht="13.5" customHeight="1">
      <c r="C195" s="37">
        <v>43569</v>
      </c>
      <c r="D195" s="26">
        <v>95992</v>
      </c>
      <c r="E195" s="26">
        <v>90479.4</v>
      </c>
    </row>
    <row r="196" spans="3:5" ht="13.5" customHeight="1">
      <c r="C196" s="37">
        <v>43570</v>
      </c>
      <c r="D196" s="26">
        <v>95992</v>
      </c>
      <c r="E196" s="26">
        <v>90479.4</v>
      </c>
    </row>
    <row r="197" spans="3:5" ht="13.5" customHeight="1">
      <c r="C197" s="37">
        <v>43571</v>
      </c>
      <c r="D197" s="26">
        <v>95992</v>
      </c>
      <c r="E197" s="26">
        <v>90479.4</v>
      </c>
    </row>
    <row r="198" spans="3:5" ht="13.5" customHeight="1">
      <c r="C198" s="37">
        <v>43572</v>
      </c>
      <c r="D198" s="26">
        <v>101589</v>
      </c>
      <c r="E198" s="26">
        <v>90479.4</v>
      </c>
    </row>
    <row r="199" spans="3:5" ht="13.5" customHeight="1">
      <c r="C199" s="37">
        <v>43573</v>
      </c>
      <c r="D199" s="26">
        <v>101589</v>
      </c>
      <c r="E199" s="26">
        <v>90479.4</v>
      </c>
    </row>
    <row r="200" spans="3:5" ht="13.5" customHeight="1">
      <c r="C200" s="37">
        <v>43574</v>
      </c>
      <c r="D200" s="26">
        <v>101589</v>
      </c>
      <c r="E200" s="26">
        <v>90479.4</v>
      </c>
    </row>
    <row r="201" spans="3:5" ht="13.5" customHeight="1">
      <c r="C201" s="37">
        <v>43575</v>
      </c>
      <c r="D201" s="26">
        <v>101589</v>
      </c>
      <c r="E201" s="26">
        <v>90479.4</v>
      </c>
    </row>
    <row r="202" spans="3:5" ht="13.5" customHeight="1">
      <c r="C202" s="37">
        <v>43576</v>
      </c>
      <c r="D202" s="26">
        <v>101589</v>
      </c>
      <c r="E202" s="26">
        <v>90479.4</v>
      </c>
    </row>
    <row r="203" spans="3:5" ht="13.5" customHeight="1">
      <c r="C203" s="37">
        <v>43577</v>
      </c>
      <c r="D203" s="26">
        <v>101589</v>
      </c>
      <c r="E203" s="26">
        <v>90479.4</v>
      </c>
    </row>
    <row r="204" spans="3:5" ht="13.5" customHeight="1">
      <c r="C204" s="37">
        <v>43578</v>
      </c>
      <c r="D204" s="26">
        <v>101589</v>
      </c>
      <c r="E204" s="26">
        <v>90479.4</v>
      </c>
    </row>
    <row r="205" spans="3:5" ht="13.5" customHeight="1">
      <c r="C205" s="37">
        <v>43579</v>
      </c>
      <c r="D205" s="26">
        <v>96772</v>
      </c>
      <c r="E205" s="26">
        <v>90479.4</v>
      </c>
    </row>
    <row r="206" spans="3:5" ht="13.5" customHeight="1">
      <c r="C206" s="37">
        <v>43580</v>
      </c>
      <c r="D206" s="26">
        <v>96772</v>
      </c>
      <c r="E206" s="26">
        <v>90479.4</v>
      </c>
    </row>
    <row r="207" spans="3:5" ht="13.5" customHeight="1">
      <c r="C207" s="37">
        <v>43581</v>
      </c>
      <c r="D207" s="26">
        <v>96772</v>
      </c>
      <c r="E207" s="26">
        <v>90479.4</v>
      </c>
    </row>
    <row r="208" spans="3:5" ht="13.5" customHeight="1">
      <c r="C208" s="37">
        <v>43582</v>
      </c>
      <c r="D208" s="26">
        <v>96772</v>
      </c>
      <c r="E208" s="26">
        <v>90479.4</v>
      </c>
    </row>
    <row r="209" spans="3:5" ht="13.5" customHeight="1">
      <c r="C209" s="37">
        <v>43583</v>
      </c>
      <c r="D209" s="26">
        <v>96772</v>
      </c>
      <c r="E209" s="26">
        <v>90479.4</v>
      </c>
    </row>
    <row r="210" spans="3:5" ht="13.5" customHeight="1">
      <c r="C210" s="37">
        <v>43584</v>
      </c>
      <c r="D210" s="26">
        <v>96772</v>
      </c>
      <c r="E210" s="26">
        <v>90479.4</v>
      </c>
    </row>
    <row r="211" spans="3:5" ht="13.5" customHeight="1">
      <c r="C211" s="37">
        <v>43585</v>
      </c>
      <c r="D211" s="26">
        <v>96772</v>
      </c>
      <c r="E211" s="26">
        <v>90479.4</v>
      </c>
    </row>
    <row r="212" spans="3:5" ht="13.5" customHeight="1">
      <c r="C212" s="37">
        <v>43586</v>
      </c>
      <c r="D212" s="26">
        <v>100100</v>
      </c>
      <c r="E212" s="26">
        <v>93935.2</v>
      </c>
    </row>
    <row r="213" spans="3:5" ht="13.5" customHeight="1">
      <c r="C213" s="37">
        <v>43587</v>
      </c>
      <c r="D213" s="26">
        <v>100100</v>
      </c>
      <c r="E213" s="26">
        <v>93935.2</v>
      </c>
    </row>
    <row r="214" spans="3:5" ht="13.5" customHeight="1">
      <c r="C214" s="37">
        <v>43588</v>
      </c>
      <c r="D214" s="26">
        <v>100100</v>
      </c>
      <c r="E214" s="26">
        <v>93935.2</v>
      </c>
    </row>
    <row r="215" spans="3:5" ht="13.5" customHeight="1">
      <c r="C215" s="37">
        <v>43589</v>
      </c>
      <c r="D215" s="26">
        <v>100100</v>
      </c>
      <c r="E215" s="26">
        <v>93935.2</v>
      </c>
    </row>
    <row r="216" spans="3:5" ht="13.5" customHeight="1">
      <c r="C216" s="37">
        <v>43590</v>
      </c>
      <c r="D216" s="26">
        <v>100100</v>
      </c>
      <c r="E216" s="26">
        <v>93935.2</v>
      </c>
    </row>
    <row r="217" spans="3:5" ht="13.5" customHeight="1">
      <c r="C217" s="37">
        <v>43591</v>
      </c>
      <c r="D217" s="26">
        <v>100100</v>
      </c>
      <c r="E217" s="26">
        <v>93935.2</v>
      </c>
    </row>
    <row r="218" spans="3:5" ht="13.5" customHeight="1">
      <c r="C218" s="37">
        <v>43592</v>
      </c>
      <c r="D218" s="26">
        <v>100100</v>
      </c>
      <c r="E218" s="26">
        <v>93935.2</v>
      </c>
    </row>
    <row r="219" spans="3:5" ht="13.5" customHeight="1">
      <c r="C219" s="37">
        <v>43593</v>
      </c>
      <c r="D219" s="26">
        <v>98979</v>
      </c>
      <c r="E219" s="26">
        <v>93935.2</v>
      </c>
    </row>
    <row r="220" spans="3:5" ht="13.5" customHeight="1">
      <c r="C220" s="37">
        <v>43594</v>
      </c>
      <c r="D220" s="26">
        <v>98979</v>
      </c>
      <c r="E220" s="26">
        <v>93935.2</v>
      </c>
    </row>
    <row r="221" spans="3:5" ht="13.5" customHeight="1">
      <c r="C221" s="37">
        <v>43595</v>
      </c>
      <c r="D221" s="26">
        <v>98979</v>
      </c>
      <c r="E221" s="26">
        <v>93935.2</v>
      </c>
    </row>
    <row r="222" spans="3:5" ht="13.5" customHeight="1">
      <c r="C222" s="37">
        <v>43596</v>
      </c>
      <c r="D222" s="26">
        <v>98979</v>
      </c>
      <c r="E222" s="26">
        <v>93935.2</v>
      </c>
    </row>
    <row r="223" spans="3:5" ht="13.5" customHeight="1">
      <c r="C223" s="37">
        <v>43597</v>
      </c>
      <c r="D223" s="26">
        <v>98979</v>
      </c>
      <c r="E223" s="26">
        <v>93935.2</v>
      </c>
    </row>
    <row r="224" spans="3:5" ht="13.5" customHeight="1">
      <c r="C224" s="37">
        <v>43598</v>
      </c>
      <c r="D224" s="26">
        <v>98979</v>
      </c>
      <c r="E224" s="26">
        <v>93935.2</v>
      </c>
    </row>
    <row r="225" spans="3:5" ht="13.5" customHeight="1">
      <c r="C225" s="37">
        <v>43599</v>
      </c>
      <c r="D225" s="26">
        <v>101123</v>
      </c>
      <c r="E225" s="26">
        <v>93935.2</v>
      </c>
    </row>
    <row r="226" spans="3:5" ht="13.5" customHeight="1">
      <c r="C226" s="37">
        <v>43600</v>
      </c>
      <c r="D226" s="26">
        <v>101123</v>
      </c>
      <c r="E226" s="26">
        <v>93935.2</v>
      </c>
    </row>
    <row r="227" spans="3:5" ht="13.5" customHeight="1">
      <c r="C227" s="37">
        <v>43601</v>
      </c>
      <c r="D227" s="26">
        <v>101123</v>
      </c>
      <c r="E227" s="26">
        <v>93935.2</v>
      </c>
    </row>
    <row r="228" spans="3:5" ht="13.5" customHeight="1">
      <c r="C228" s="37">
        <v>43602</v>
      </c>
      <c r="D228" s="26">
        <v>101123</v>
      </c>
      <c r="E228" s="26">
        <v>93935.2</v>
      </c>
    </row>
    <row r="229" spans="3:5" ht="13.5" customHeight="1">
      <c r="C229" s="37">
        <v>43603</v>
      </c>
      <c r="D229" s="26">
        <v>101123</v>
      </c>
      <c r="E229" s="26">
        <v>93935.2</v>
      </c>
    </row>
    <row r="230" spans="3:5" ht="13.5" customHeight="1">
      <c r="C230" s="37">
        <v>43604</v>
      </c>
      <c r="D230" s="26">
        <v>101123</v>
      </c>
      <c r="E230" s="26">
        <v>93935.2</v>
      </c>
    </row>
    <row r="231" spans="3:5" ht="13.5" customHeight="1">
      <c r="C231" s="37">
        <v>43605</v>
      </c>
      <c r="D231" s="26">
        <v>101123</v>
      </c>
      <c r="E231" s="26">
        <v>93935.2</v>
      </c>
    </row>
    <row r="232" spans="3:5" ht="13.5" customHeight="1">
      <c r="C232" s="37">
        <v>43606</v>
      </c>
      <c r="D232" s="26">
        <v>102556</v>
      </c>
      <c r="E232" s="26">
        <v>93935.2</v>
      </c>
    </row>
    <row r="233" spans="3:5" ht="13.5" customHeight="1">
      <c r="C233" s="37">
        <v>43607</v>
      </c>
      <c r="D233" s="26">
        <v>102556</v>
      </c>
      <c r="E233" s="26">
        <v>93935.2</v>
      </c>
    </row>
    <row r="234" spans="3:5" ht="13.5" customHeight="1">
      <c r="C234" s="37">
        <v>43608</v>
      </c>
      <c r="D234" s="26">
        <v>102556</v>
      </c>
      <c r="E234" s="26">
        <v>93935.2</v>
      </c>
    </row>
    <row r="235" spans="3:5" ht="13.5" customHeight="1">
      <c r="C235" s="37">
        <v>43609</v>
      </c>
      <c r="D235" s="26">
        <v>102556</v>
      </c>
      <c r="E235" s="26">
        <v>93935.2</v>
      </c>
    </row>
    <row r="236" spans="3:5" ht="13.5" customHeight="1">
      <c r="C236" s="37">
        <v>43610</v>
      </c>
      <c r="D236" s="26">
        <v>102556</v>
      </c>
      <c r="E236" s="26">
        <v>93935.2</v>
      </c>
    </row>
    <row r="237" spans="3:5" ht="13.5" customHeight="1">
      <c r="C237" s="37">
        <v>43611</v>
      </c>
      <c r="D237" s="26">
        <v>102556</v>
      </c>
      <c r="E237" s="26">
        <v>93935.2</v>
      </c>
    </row>
    <row r="238" spans="3:5" ht="13.5" customHeight="1">
      <c r="C238" s="37">
        <v>43612</v>
      </c>
      <c r="D238" s="26">
        <v>102556</v>
      </c>
      <c r="E238" s="26">
        <v>93935.2</v>
      </c>
    </row>
    <row r="239" spans="3:5" ht="13.5" customHeight="1">
      <c r="C239" s="37">
        <v>43613</v>
      </c>
      <c r="D239" s="26">
        <v>102556</v>
      </c>
      <c r="E239" s="26">
        <v>93935.2</v>
      </c>
    </row>
    <row r="240" spans="3:5" ht="13.5" customHeight="1">
      <c r="C240" s="37">
        <v>43614</v>
      </c>
      <c r="D240" s="26">
        <v>108617</v>
      </c>
      <c r="E240" s="26">
        <v>93935.2</v>
      </c>
    </row>
    <row r="241" spans="3:5" ht="13.5" customHeight="1">
      <c r="C241" s="37">
        <v>43615</v>
      </c>
      <c r="D241" s="26">
        <v>108617</v>
      </c>
      <c r="E241" s="26">
        <v>93935.2</v>
      </c>
    </row>
    <row r="242" spans="3:5" ht="13.5" customHeight="1">
      <c r="C242" s="37">
        <v>43616</v>
      </c>
      <c r="D242" s="26">
        <v>108617</v>
      </c>
      <c r="E242" s="26">
        <v>93935.2</v>
      </c>
    </row>
    <row r="243" spans="3:5" ht="13.5" customHeight="1">
      <c r="C243" s="37">
        <v>43617</v>
      </c>
      <c r="D243" s="26">
        <v>108617</v>
      </c>
      <c r="E243" s="26">
        <v>99203.199999999997</v>
      </c>
    </row>
    <row r="244" spans="3:5" ht="13.5" customHeight="1">
      <c r="C244" s="37">
        <v>43618</v>
      </c>
      <c r="D244" s="26">
        <v>108617</v>
      </c>
      <c r="E244" s="26">
        <v>99203.199999999997</v>
      </c>
    </row>
    <row r="245" spans="3:5" ht="13.5" customHeight="1">
      <c r="C245" s="37">
        <v>43619</v>
      </c>
      <c r="D245" s="26">
        <v>108617</v>
      </c>
      <c r="E245" s="26">
        <v>99203.199999999997</v>
      </c>
    </row>
    <row r="246" spans="3:5" ht="13.5" customHeight="1">
      <c r="C246" s="37">
        <v>43620</v>
      </c>
      <c r="D246" s="26">
        <v>108617</v>
      </c>
      <c r="E246" s="26">
        <v>99203.199999999997</v>
      </c>
    </row>
    <row r="247" spans="3:5" ht="13.5" customHeight="1">
      <c r="C247" s="37">
        <v>43621</v>
      </c>
      <c r="D247" s="26">
        <v>110241</v>
      </c>
      <c r="E247" s="26">
        <v>99203.199999999997</v>
      </c>
    </row>
    <row r="248" spans="3:5" ht="13.5" customHeight="1">
      <c r="C248" s="37">
        <v>43622</v>
      </c>
      <c r="D248" s="26">
        <v>110241</v>
      </c>
      <c r="E248" s="26">
        <v>99203.199999999997</v>
      </c>
    </row>
    <row r="249" spans="3:5" ht="13.5" customHeight="1">
      <c r="C249" s="37">
        <v>43623</v>
      </c>
      <c r="D249" s="26">
        <v>110241</v>
      </c>
      <c r="E249" s="26">
        <v>99203.199999999997</v>
      </c>
    </row>
    <row r="250" spans="3:5" ht="13.5" customHeight="1">
      <c r="C250" s="37">
        <v>43624</v>
      </c>
      <c r="D250" s="26">
        <v>110241</v>
      </c>
      <c r="E250" s="26">
        <v>99203.199999999997</v>
      </c>
    </row>
    <row r="251" spans="3:5" ht="13.5" customHeight="1">
      <c r="C251" s="37">
        <v>43625</v>
      </c>
      <c r="D251" s="26">
        <v>110241</v>
      </c>
      <c r="E251" s="26">
        <v>99203.199999999997</v>
      </c>
    </row>
    <row r="252" spans="3:5" ht="13.5" customHeight="1">
      <c r="C252" s="37">
        <v>43626</v>
      </c>
      <c r="D252" s="26">
        <v>110241</v>
      </c>
      <c r="E252" s="26">
        <v>99203.199999999997</v>
      </c>
    </row>
    <row r="253" spans="3:5" ht="13.5" customHeight="1">
      <c r="C253" s="37">
        <v>43627</v>
      </c>
      <c r="D253" s="26">
        <v>110241</v>
      </c>
      <c r="E253" s="26">
        <v>99203.199999999997</v>
      </c>
    </row>
    <row r="254" spans="3:5" ht="13.5" customHeight="1">
      <c r="C254" s="37">
        <v>43628</v>
      </c>
      <c r="D254" s="26">
        <v>109973</v>
      </c>
      <c r="E254" s="26">
        <v>99203.199999999997</v>
      </c>
    </row>
    <row r="255" spans="3:5" ht="13.5" customHeight="1">
      <c r="C255" s="37">
        <v>43629</v>
      </c>
      <c r="D255" s="26">
        <v>109973</v>
      </c>
      <c r="E255" s="26">
        <v>99203.199999999997</v>
      </c>
    </row>
    <row r="256" spans="3:5" ht="13.5" customHeight="1">
      <c r="C256" s="37">
        <v>43630</v>
      </c>
      <c r="D256" s="26">
        <v>109973</v>
      </c>
      <c r="E256" s="26">
        <v>99203.199999999997</v>
      </c>
    </row>
    <row r="257" spans="3:5" ht="13.5" customHeight="1">
      <c r="C257" s="37">
        <v>43631</v>
      </c>
      <c r="D257" s="26">
        <v>109973</v>
      </c>
      <c r="E257" s="26">
        <v>99203.199999999997</v>
      </c>
    </row>
    <row r="258" spans="3:5" ht="13.5" customHeight="1">
      <c r="C258" s="37">
        <v>43632</v>
      </c>
      <c r="D258" s="26">
        <v>109973</v>
      </c>
      <c r="E258" s="26">
        <v>99203.199999999997</v>
      </c>
    </row>
    <row r="259" spans="3:5" ht="13.5" customHeight="1">
      <c r="C259" s="37">
        <v>43633</v>
      </c>
      <c r="D259" s="26">
        <v>109973</v>
      </c>
      <c r="E259" s="26">
        <v>99203.199999999997</v>
      </c>
    </row>
    <row r="260" spans="3:5" ht="13.5" customHeight="1">
      <c r="C260" s="37">
        <v>43634</v>
      </c>
      <c r="D260" s="26">
        <v>109973</v>
      </c>
      <c r="E260" s="26">
        <v>99203.199999999997</v>
      </c>
    </row>
    <row r="261" spans="3:5" ht="13.5" customHeight="1">
      <c r="C261" s="37">
        <v>43635</v>
      </c>
      <c r="D261" s="26">
        <v>110402</v>
      </c>
      <c r="E261" s="26">
        <v>99203.199999999997</v>
      </c>
    </row>
    <row r="262" spans="3:5" ht="13.5" customHeight="1">
      <c r="C262" s="37">
        <v>43636</v>
      </c>
      <c r="D262" s="26">
        <v>110402</v>
      </c>
      <c r="E262" s="26">
        <v>99203.199999999997</v>
      </c>
    </row>
    <row r="263" spans="3:5" ht="13.5" customHeight="1">
      <c r="C263" s="37">
        <v>43637</v>
      </c>
      <c r="D263" s="26">
        <v>110402</v>
      </c>
      <c r="E263" s="26">
        <v>99203.199999999997</v>
      </c>
    </row>
    <row r="264" spans="3:5" ht="13.5" customHeight="1">
      <c r="C264" s="37">
        <v>43638</v>
      </c>
      <c r="D264" s="26">
        <v>110402</v>
      </c>
      <c r="E264" s="26">
        <v>99203.199999999997</v>
      </c>
    </row>
    <row r="265" spans="3:5" ht="13.5" customHeight="1">
      <c r="C265" s="37">
        <v>43639</v>
      </c>
      <c r="D265" s="26">
        <v>110402</v>
      </c>
      <c r="E265" s="26">
        <v>99203.199999999997</v>
      </c>
    </row>
    <row r="266" spans="3:5" ht="13.5" customHeight="1">
      <c r="C266" s="37">
        <v>43640</v>
      </c>
      <c r="D266" s="26">
        <v>110402</v>
      </c>
      <c r="E266" s="26">
        <v>99203.199999999997</v>
      </c>
    </row>
    <row r="267" spans="3:5" ht="13.5" customHeight="1">
      <c r="C267" s="37">
        <v>43641</v>
      </c>
      <c r="D267" s="26">
        <v>110402</v>
      </c>
      <c r="E267" s="26">
        <v>99203.199999999997</v>
      </c>
    </row>
    <row r="268" spans="3:5" ht="13.5" customHeight="1">
      <c r="C268" s="37">
        <v>43642</v>
      </c>
      <c r="D268" s="26">
        <v>110609</v>
      </c>
      <c r="E268" s="26">
        <v>99203.199999999997</v>
      </c>
    </row>
    <row r="269" spans="3:5" ht="13.5" customHeight="1">
      <c r="C269" s="37">
        <v>43643</v>
      </c>
      <c r="D269" s="26">
        <v>110609</v>
      </c>
      <c r="E269" s="26">
        <v>99203.199999999997</v>
      </c>
    </row>
    <row r="270" spans="3:5" ht="13.5" customHeight="1">
      <c r="C270" s="37">
        <v>43644</v>
      </c>
      <c r="D270" s="26">
        <v>110609</v>
      </c>
      <c r="E270" s="26">
        <v>99203.199999999997</v>
      </c>
    </row>
    <row r="271" spans="3:5" ht="13.5" customHeight="1">
      <c r="C271" s="37">
        <v>43645</v>
      </c>
      <c r="D271" s="26">
        <v>110609</v>
      </c>
      <c r="E271" s="26">
        <v>99203.199999999997</v>
      </c>
    </row>
    <row r="272" spans="3:5" ht="13.5" customHeight="1">
      <c r="C272" s="37">
        <v>43646</v>
      </c>
      <c r="D272" s="26">
        <v>110609</v>
      </c>
      <c r="E272" s="26">
        <v>99203.199999999997</v>
      </c>
    </row>
    <row r="273" spans="3:5" ht="13.5" customHeight="1">
      <c r="C273" s="37">
        <v>43647</v>
      </c>
      <c r="D273" s="26">
        <v>110609</v>
      </c>
      <c r="E273" s="26">
        <v>110241</v>
      </c>
    </row>
    <row r="274" spans="3:5" ht="13.5" customHeight="1">
      <c r="C274" s="37">
        <v>43648</v>
      </c>
      <c r="D274" s="26">
        <v>110609</v>
      </c>
      <c r="E274" s="26">
        <v>110241</v>
      </c>
    </row>
    <row r="275" spans="3:5" ht="13.5" customHeight="1">
      <c r="C275" s="37">
        <v>43649</v>
      </c>
      <c r="D275" s="26">
        <v>110374</v>
      </c>
      <c r="E275" s="26">
        <v>110241</v>
      </c>
    </row>
    <row r="276" spans="3:5" ht="13.5" customHeight="1">
      <c r="C276" s="37">
        <v>43650</v>
      </c>
      <c r="D276" s="26">
        <v>110374</v>
      </c>
      <c r="E276" s="26">
        <v>110241</v>
      </c>
    </row>
    <row r="277" spans="3:5" ht="13.5" customHeight="1">
      <c r="C277" s="37">
        <v>43651</v>
      </c>
      <c r="D277" s="26">
        <v>110374</v>
      </c>
      <c r="E277" s="26">
        <v>110241</v>
      </c>
    </row>
    <row r="278" spans="3:5" ht="13.5" customHeight="1">
      <c r="C278" s="37">
        <v>43652</v>
      </c>
      <c r="D278" s="26">
        <v>110374</v>
      </c>
      <c r="E278" s="26">
        <v>110241</v>
      </c>
    </row>
    <row r="279" spans="3:5" ht="13.5" customHeight="1">
      <c r="C279" s="37">
        <v>43653</v>
      </c>
      <c r="D279" s="26">
        <v>110374</v>
      </c>
      <c r="E279" s="26">
        <v>110241</v>
      </c>
    </row>
    <row r="280" spans="3:5" ht="13.5" customHeight="1">
      <c r="C280" s="37">
        <v>43654</v>
      </c>
      <c r="D280" s="26">
        <v>110374</v>
      </c>
      <c r="E280" s="26">
        <v>110241</v>
      </c>
    </row>
    <row r="281" spans="3:5" ht="13.5" customHeight="1">
      <c r="C281" s="37">
        <v>43655</v>
      </c>
      <c r="D281" s="26">
        <v>110374</v>
      </c>
      <c r="E281" s="26">
        <v>110241</v>
      </c>
    </row>
    <row r="282" spans="3:5" ht="13.5" customHeight="1">
      <c r="C282" s="37">
        <v>43656</v>
      </c>
      <c r="D282" s="26">
        <v>114245</v>
      </c>
      <c r="E282" s="26">
        <v>110241</v>
      </c>
    </row>
    <row r="283" spans="3:5" ht="13.5" customHeight="1">
      <c r="C283" s="37">
        <v>43657</v>
      </c>
      <c r="D283" s="26">
        <v>114245</v>
      </c>
      <c r="E283" s="26">
        <v>110241</v>
      </c>
    </row>
    <row r="284" spans="3:5" ht="13.5" customHeight="1">
      <c r="C284" s="37">
        <v>43658</v>
      </c>
      <c r="D284" s="26">
        <v>114245</v>
      </c>
      <c r="E284" s="26">
        <v>110241</v>
      </c>
    </row>
    <row r="285" spans="3:5" ht="13.5" customHeight="1">
      <c r="C285" s="37">
        <v>43659</v>
      </c>
      <c r="D285" s="26">
        <v>114245</v>
      </c>
      <c r="E285" s="26">
        <v>110241</v>
      </c>
    </row>
    <row r="286" spans="3:5" ht="13.5" customHeight="1">
      <c r="C286" s="37">
        <v>43660</v>
      </c>
      <c r="D286" s="26">
        <v>114245</v>
      </c>
      <c r="E286" s="26">
        <v>110241</v>
      </c>
    </row>
    <row r="287" spans="3:5" ht="13.5" customHeight="1">
      <c r="C287" s="37">
        <v>43661</v>
      </c>
      <c r="D287" s="26">
        <v>114245</v>
      </c>
      <c r="E287" s="26">
        <v>110241</v>
      </c>
    </row>
    <row r="288" spans="3:5" ht="13.5" customHeight="1">
      <c r="C288" s="37">
        <v>43662</v>
      </c>
      <c r="D288" s="26">
        <v>114245</v>
      </c>
      <c r="E288" s="26">
        <v>110241</v>
      </c>
    </row>
    <row r="289" spans="3:5" ht="13.5" customHeight="1">
      <c r="C289" s="37">
        <v>43663</v>
      </c>
      <c r="D289" s="26">
        <v>116461</v>
      </c>
      <c r="E289" s="26">
        <v>110241</v>
      </c>
    </row>
    <row r="290" spans="3:5" ht="13.5" customHeight="1">
      <c r="C290" s="37">
        <v>43664</v>
      </c>
      <c r="D290" s="26">
        <v>116461</v>
      </c>
      <c r="E290" s="26">
        <v>110241</v>
      </c>
    </row>
    <row r="291" spans="3:5" ht="13.5" customHeight="1">
      <c r="C291" s="37">
        <v>43665</v>
      </c>
      <c r="D291" s="26">
        <v>116461</v>
      </c>
      <c r="E291" s="26">
        <v>110241</v>
      </c>
    </row>
    <row r="292" spans="3:5" ht="13.5" customHeight="1">
      <c r="C292" s="37">
        <v>43666</v>
      </c>
      <c r="D292" s="26">
        <v>116461</v>
      </c>
      <c r="E292" s="26">
        <v>110241</v>
      </c>
    </row>
    <row r="293" spans="3:5" ht="13.5" customHeight="1">
      <c r="C293" s="37">
        <v>43667</v>
      </c>
      <c r="D293" s="26">
        <v>116461</v>
      </c>
      <c r="E293" s="26">
        <v>110241</v>
      </c>
    </row>
    <row r="294" spans="3:5" ht="13.5" customHeight="1">
      <c r="C294" s="37">
        <v>43668</v>
      </c>
      <c r="D294" s="26">
        <v>116461</v>
      </c>
      <c r="E294" s="26">
        <v>110241</v>
      </c>
    </row>
    <row r="295" spans="3:5" ht="13.5" customHeight="1">
      <c r="C295" s="37">
        <v>43669</v>
      </c>
      <c r="D295" s="26">
        <v>116461</v>
      </c>
      <c r="E295" s="26">
        <v>110241</v>
      </c>
    </row>
    <row r="296" spans="3:5" ht="13.5" customHeight="1">
      <c r="C296" s="37">
        <v>43670</v>
      </c>
      <c r="D296" s="26">
        <v>116878</v>
      </c>
      <c r="E296" s="26">
        <v>110241</v>
      </c>
    </row>
    <row r="297" spans="3:5" ht="13.5" customHeight="1">
      <c r="C297" s="37">
        <v>43671</v>
      </c>
      <c r="D297" s="26">
        <v>116878</v>
      </c>
      <c r="E297" s="26">
        <v>110241</v>
      </c>
    </row>
    <row r="298" spans="3:5" ht="13.5" customHeight="1">
      <c r="C298" s="37">
        <v>43672</v>
      </c>
      <c r="D298" s="26">
        <v>116878</v>
      </c>
      <c r="E298" s="26">
        <v>110241</v>
      </c>
    </row>
    <row r="299" spans="3:5" ht="13.5" customHeight="1">
      <c r="C299" s="37">
        <v>43673</v>
      </c>
      <c r="D299" s="26">
        <v>116878</v>
      </c>
      <c r="E299" s="26">
        <v>110241</v>
      </c>
    </row>
    <row r="300" spans="3:5" ht="13.5" customHeight="1">
      <c r="C300" s="37">
        <v>43674</v>
      </c>
      <c r="D300" s="26">
        <v>116878</v>
      </c>
      <c r="E300" s="26">
        <v>110241</v>
      </c>
    </row>
    <row r="301" spans="3:5" ht="13.5" customHeight="1">
      <c r="C301" s="37">
        <v>43675</v>
      </c>
      <c r="D301" s="26">
        <v>116878</v>
      </c>
      <c r="E301" s="26">
        <v>110241</v>
      </c>
    </row>
    <row r="302" spans="3:5" ht="13.5" customHeight="1">
      <c r="C302" s="37">
        <v>43676</v>
      </c>
      <c r="D302" s="26">
        <v>116878</v>
      </c>
      <c r="E302" s="26">
        <v>110241</v>
      </c>
    </row>
    <row r="303" spans="3:5" ht="13.5" customHeight="1">
      <c r="C303" s="37">
        <v>43677</v>
      </c>
      <c r="D303" s="26">
        <v>116383</v>
      </c>
      <c r="E303" s="26">
        <v>110241</v>
      </c>
    </row>
    <row r="304" spans="3:5" ht="13.5" customHeight="1">
      <c r="C304" s="37">
        <v>43678</v>
      </c>
      <c r="D304" s="26">
        <v>116383</v>
      </c>
      <c r="E304" s="26">
        <v>111922.4</v>
      </c>
    </row>
    <row r="305" spans="3:5" ht="13.5" customHeight="1">
      <c r="C305" s="37">
        <v>43679</v>
      </c>
      <c r="D305" s="26">
        <v>116383</v>
      </c>
      <c r="E305" s="26">
        <v>111922.4</v>
      </c>
    </row>
    <row r="306" spans="3:5" ht="13.5" customHeight="1">
      <c r="C306" s="37">
        <v>43680</v>
      </c>
      <c r="D306" s="26">
        <v>116383</v>
      </c>
      <c r="E306" s="26">
        <v>111922.4</v>
      </c>
    </row>
    <row r="307" spans="3:5" ht="13.5" customHeight="1">
      <c r="C307" s="37">
        <v>43681</v>
      </c>
      <c r="D307" s="26">
        <v>116383</v>
      </c>
      <c r="E307" s="26">
        <v>111922.4</v>
      </c>
    </row>
    <row r="308" spans="3:5" ht="13.5" customHeight="1">
      <c r="C308" s="37">
        <v>43682</v>
      </c>
      <c r="D308" s="26">
        <v>116383</v>
      </c>
      <c r="E308" s="26">
        <v>111922.4</v>
      </c>
    </row>
    <row r="309" spans="3:5" ht="13.5" customHeight="1">
      <c r="C309" s="37">
        <v>43683</v>
      </c>
      <c r="D309" s="26">
        <v>116383</v>
      </c>
      <c r="E309" s="26">
        <v>111922.4</v>
      </c>
    </row>
    <row r="310" spans="3:5" ht="13.5" customHeight="1">
      <c r="C310" s="37">
        <v>43684</v>
      </c>
      <c r="D310" s="26">
        <v>116664</v>
      </c>
      <c r="E310" s="26">
        <v>111922.4</v>
      </c>
    </row>
    <row r="311" spans="3:5" ht="13.5" customHeight="1">
      <c r="C311" s="37">
        <v>43685</v>
      </c>
      <c r="D311" s="26">
        <v>116664</v>
      </c>
      <c r="E311" s="26">
        <v>111922.4</v>
      </c>
    </row>
    <row r="312" spans="3:5" ht="13.5" customHeight="1">
      <c r="C312" s="37">
        <v>43686</v>
      </c>
      <c r="D312" s="26">
        <v>116664</v>
      </c>
      <c r="E312" s="26">
        <v>111922.4</v>
      </c>
    </row>
    <row r="313" spans="3:5" ht="13.5" customHeight="1">
      <c r="C313" s="37">
        <v>43687</v>
      </c>
      <c r="D313" s="26">
        <v>116664</v>
      </c>
      <c r="E313" s="26">
        <v>111922.4</v>
      </c>
    </row>
    <row r="314" spans="3:5" ht="13.5" customHeight="1">
      <c r="C314" s="37">
        <v>43688</v>
      </c>
      <c r="D314" s="26">
        <v>116664</v>
      </c>
      <c r="E314" s="26">
        <v>111922.4</v>
      </c>
    </row>
    <row r="315" spans="3:5" ht="13.5" customHeight="1">
      <c r="C315" s="37">
        <v>43689</v>
      </c>
      <c r="D315" s="26">
        <v>116664</v>
      </c>
      <c r="E315" s="26">
        <v>111922.4</v>
      </c>
    </row>
    <row r="316" spans="3:5" ht="13.5" customHeight="1">
      <c r="C316" s="37">
        <v>43690</v>
      </c>
      <c r="D316" s="26">
        <v>116664</v>
      </c>
      <c r="E316" s="26">
        <v>111922.4</v>
      </c>
    </row>
    <row r="317" spans="3:5" ht="13.5" customHeight="1">
      <c r="C317" s="37">
        <v>43691</v>
      </c>
      <c r="D317" s="26">
        <v>115370</v>
      </c>
      <c r="E317" s="26">
        <v>111922.4</v>
      </c>
    </row>
    <row r="318" spans="3:5" ht="13.5" customHeight="1">
      <c r="C318" s="37">
        <v>43692</v>
      </c>
      <c r="D318" s="26">
        <v>115370</v>
      </c>
      <c r="E318" s="26">
        <v>111922.4</v>
      </c>
    </row>
    <row r="319" spans="3:5" ht="13.5" customHeight="1">
      <c r="C319" s="37">
        <v>43693</v>
      </c>
      <c r="D319" s="26">
        <v>115370</v>
      </c>
      <c r="E319" s="26">
        <v>111922.4</v>
      </c>
    </row>
    <row r="320" spans="3:5" ht="13.5" customHeight="1">
      <c r="C320" s="37">
        <v>43694</v>
      </c>
      <c r="D320" s="26">
        <v>115370</v>
      </c>
      <c r="E320" s="26">
        <v>111922.4</v>
      </c>
    </row>
    <row r="321" spans="3:5" ht="13.5" customHeight="1">
      <c r="C321" s="37">
        <v>43695</v>
      </c>
      <c r="D321" s="26">
        <v>115370</v>
      </c>
      <c r="E321" s="26">
        <v>111922.4</v>
      </c>
    </row>
    <row r="322" spans="3:5" ht="13.5" customHeight="1">
      <c r="C322" s="37">
        <v>43696</v>
      </c>
      <c r="D322" s="26">
        <v>115370</v>
      </c>
      <c r="E322" s="26">
        <v>111922.4</v>
      </c>
    </row>
    <row r="323" spans="3:5" ht="13.5" customHeight="1">
      <c r="C323" s="37">
        <v>43697</v>
      </c>
      <c r="D323" s="26">
        <v>115370</v>
      </c>
      <c r="E323" s="26">
        <v>111922.4</v>
      </c>
    </row>
    <row r="324" spans="3:5" ht="13.5" customHeight="1">
      <c r="C324" s="37">
        <v>43698</v>
      </c>
      <c r="D324" s="26">
        <v>115370</v>
      </c>
      <c r="E324" s="26">
        <v>111922.4</v>
      </c>
    </row>
    <row r="325" spans="3:5" ht="13.5" customHeight="1">
      <c r="C325" s="37">
        <v>43699</v>
      </c>
      <c r="D325" s="26">
        <v>115370</v>
      </c>
      <c r="E325" s="26">
        <v>111922.4</v>
      </c>
    </row>
    <row r="326" spans="3:5" ht="13.5" customHeight="1">
      <c r="C326" s="37">
        <v>43700</v>
      </c>
      <c r="D326" s="26">
        <v>115370</v>
      </c>
      <c r="E326" s="26">
        <v>111922.4</v>
      </c>
    </row>
    <row r="327" spans="3:5" ht="13.5" customHeight="1">
      <c r="C327" s="37">
        <v>43701</v>
      </c>
      <c r="D327" s="26">
        <v>115370</v>
      </c>
      <c r="E327" s="26">
        <v>111922.4</v>
      </c>
    </row>
    <row r="328" spans="3:5" ht="13.5" customHeight="1">
      <c r="C328" s="37">
        <v>43702</v>
      </c>
      <c r="D328" s="26">
        <v>115370</v>
      </c>
      <c r="E328" s="26">
        <v>111922.4</v>
      </c>
    </row>
    <row r="329" spans="3:5" ht="13.5" customHeight="1">
      <c r="C329" s="37">
        <v>43703</v>
      </c>
      <c r="D329" s="26">
        <v>115370</v>
      </c>
      <c r="E329" s="26">
        <v>111922.4</v>
      </c>
    </row>
    <row r="330" spans="3:5" ht="13.5" customHeight="1">
      <c r="C330" s="37">
        <v>43704</v>
      </c>
      <c r="D330" s="26">
        <v>115370</v>
      </c>
      <c r="E330" s="26">
        <v>111922.4</v>
      </c>
    </row>
    <row r="331" spans="3:5" ht="13.5" customHeight="1">
      <c r="C331" s="37">
        <v>43705</v>
      </c>
      <c r="D331" s="26">
        <v>114655</v>
      </c>
      <c r="E331" s="26">
        <v>111922.4</v>
      </c>
    </row>
    <row r="332" spans="3:5" ht="13.5" customHeight="1">
      <c r="C332" s="37">
        <v>43706</v>
      </c>
      <c r="D332" s="26">
        <v>114655</v>
      </c>
      <c r="E332" s="26">
        <v>111922.4</v>
      </c>
    </row>
    <row r="333" spans="3:5" ht="13.5" customHeight="1">
      <c r="C333" s="37">
        <v>43707</v>
      </c>
      <c r="D333" s="26">
        <v>114655</v>
      </c>
      <c r="E333" s="26">
        <v>111922.4</v>
      </c>
    </row>
    <row r="334" spans="3:5" ht="13.5" customHeight="1">
      <c r="C334" s="37">
        <v>43708</v>
      </c>
      <c r="D334" s="26">
        <v>114655</v>
      </c>
      <c r="E334" s="26">
        <v>111922.4</v>
      </c>
    </row>
    <row r="335" spans="3:5" ht="13.5" customHeight="1">
      <c r="C335" s="37">
        <v>43709</v>
      </c>
      <c r="D335" s="26">
        <v>114655</v>
      </c>
      <c r="E335" s="26">
        <v>116607.8</v>
      </c>
    </row>
    <row r="336" spans="3:5" ht="13.5" customHeight="1">
      <c r="C336" s="37">
        <v>43710</v>
      </c>
      <c r="D336" s="26">
        <v>114655</v>
      </c>
      <c r="E336" s="26">
        <v>116607.8</v>
      </c>
    </row>
    <row r="337" spans="3:5" ht="13.5" customHeight="1">
      <c r="C337" s="37">
        <v>43711</v>
      </c>
      <c r="D337" s="26">
        <v>114655</v>
      </c>
      <c r="E337" s="26">
        <v>116607.8</v>
      </c>
    </row>
    <row r="338" spans="3:5" ht="13.5" customHeight="1">
      <c r="C338" s="37">
        <v>43712</v>
      </c>
      <c r="D338" s="26">
        <v>113446</v>
      </c>
      <c r="E338" s="26">
        <v>116607.8</v>
      </c>
    </row>
    <row r="339" spans="3:5" ht="13.5" customHeight="1">
      <c r="C339" s="37">
        <v>43713</v>
      </c>
      <c r="D339" s="26">
        <v>113446</v>
      </c>
      <c r="E339" s="26">
        <v>116607.8</v>
      </c>
    </row>
    <row r="340" spans="3:5" ht="13.5" customHeight="1">
      <c r="C340" s="37">
        <v>43714</v>
      </c>
      <c r="D340" s="26">
        <v>113446</v>
      </c>
      <c r="E340" s="26">
        <v>116607.8</v>
      </c>
    </row>
    <row r="341" spans="3:5" ht="13.5" customHeight="1">
      <c r="C341" s="37">
        <v>43715</v>
      </c>
      <c r="D341" s="26">
        <v>113446</v>
      </c>
      <c r="E341" s="26">
        <v>116607.8</v>
      </c>
    </row>
    <row r="342" spans="3:5" ht="13.5" customHeight="1">
      <c r="C342" s="37">
        <v>43716</v>
      </c>
      <c r="D342" s="26">
        <v>113446</v>
      </c>
      <c r="E342" s="26">
        <v>116607.8</v>
      </c>
    </row>
    <row r="343" spans="3:5" ht="13.5" customHeight="1">
      <c r="C343" s="37">
        <v>43717</v>
      </c>
      <c r="D343" s="26">
        <v>113446</v>
      </c>
      <c r="E343" s="26">
        <v>116607.8</v>
      </c>
    </row>
    <row r="344" spans="3:5" ht="13.5" customHeight="1">
      <c r="C344" s="37">
        <v>43718</v>
      </c>
      <c r="D344" s="26">
        <v>113446</v>
      </c>
      <c r="E344" s="26">
        <v>116607.8</v>
      </c>
    </row>
    <row r="345" spans="3:5" ht="13.5" customHeight="1">
      <c r="C345" s="37">
        <v>43719</v>
      </c>
      <c r="D345" s="26">
        <v>110251</v>
      </c>
      <c r="E345" s="26">
        <v>116607.8</v>
      </c>
    </row>
    <row r="346" spans="3:5" ht="13.5" customHeight="1">
      <c r="C346" s="37">
        <v>43720</v>
      </c>
      <c r="D346" s="26">
        <v>110251</v>
      </c>
      <c r="E346" s="26">
        <v>116607.8</v>
      </c>
    </row>
    <row r="347" spans="3:5" ht="13.5" customHeight="1">
      <c r="C347" s="37">
        <v>43721</v>
      </c>
      <c r="D347" s="26">
        <v>110251</v>
      </c>
      <c r="E347" s="26">
        <v>116607.8</v>
      </c>
    </row>
    <row r="348" spans="3:5" ht="13.5" customHeight="1">
      <c r="C348" s="37">
        <v>43722</v>
      </c>
      <c r="D348" s="26">
        <v>110251</v>
      </c>
      <c r="E348" s="26">
        <v>116607.8</v>
      </c>
    </row>
    <row r="349" spans="3:5" ht="13.5" customHeight="1">
      <c r="C349" s="37">
        <v>43723</v>
      </c>
      <c r="D349" s="26">
        <v>110251</v>
      </c>
      <c r="E349" s="26">
        <v>116607.8</v>
      </c>
    </row>
    <row r="350" spans="3:5" ht="13.5" customHeight="1">
      <c r="C350" s="37">
        <v>43724</v>
      </c>
      <c r="D350" s="26">
        <v>110251</v>
      </c>
      <c r="E350" s="26">
        <v>116607.8</v>
      </c>
    </row>
    <row r="351" spans="3:5" ht="13.5" customHeight="1">
      <c r="C351" s="37">
        <v>43725</v>
      </c>
      <c r="D351" s="26">
        <v>110251</v>
      </c>
      <c r="E351" s="26">
        <v>116607.8</v>
      </c>
    </row>
    <row r="352" spans="3:5" ht="13.5" customHeight="1">
      <c r="C352" s="37">
        <v>43726</v>
      </c>
      <c r="D352" s="26">
        <v>110230</v>
      </c>
      <c r="E352" s="26">
        <v>116607.8</v>
      </c>
    </row>
    <row r="353" spans="3:5" ht="13.5" customHeight="1">
      <c r="C353" s="37">
        <v>43727</v>
      </c>
      <c r="D353" s="26">
        <v>110230</v>
      </c>
      <c r="E353" s="26">
        <v>116607.8</v>
      </c>
    </row>
    <row r="354" spans="3:5" ht="13.5" customHeight="1">
      <c r="C354" s="37">
        <v>43728</v>
      </c>
      <c r="D354" s="26">
        <v>110230</v>
      </c>
      <c r="E354" s="26">
        <v>116607.8</v>
      </c>
    </row>
    <row r="355" spans="3:5" ht="13.5" customHeight="1">
      <c r="C355" s="37">
        <v>43729</v>
      </c>
      <c r="D355" s="26">
        <v>110230</v>
      </c>
      <c r="E355" s="26">
        <v>116607.8</v>
      </c>
    </row>
    <row r="356" spans="3:5" ht="13.5" customHeight="1">
      <c r="C356" s="37">
        <v>43730</v>
      </c>
      <c r="D356" s="26">
        <v>110230</v>
      </c>
      <c r="E356" s="26">
        <v>116607.8</v>
      </c>
    </row>
    <row r="357" spans="3:5" ht="13.5" customHeight="1">
      <c r="C357" s="37">
        <v>43731</v>
      </c>
      <c r="D357" s="26">
        <v>110230</v>
      </c>
      <c r="E357" s="26">
        <v>116607.8</v>
      </c>
    </row>
    <row r="358" spans="3:5" ht="13.5" customHeight="1">
      <c r="C358" s="37">
        <v>43732</v>
      </c>
      <c r="D358" s="26">
        <v>110230</v>
      </c>
      <c r="E358" s="26">
        <v>116607.8</v>
      </c>
    </row>
    <row r="359" spans="3:5" ht="13.5" customHeight="1">
      <c r="C359" s="37">
        <v>43733</v>
      </c>
      <c r="D359" s="26">
        <v>110879</v>
      </c>
      <c r="E359" s="26">
        <v>116607.8</v>
      </c>
    </row>
    <row r="360" spans="3:5" ht="13.5" customHeight="1">
      <c r="C360" s="37">
        <v>43734</v>
      </c>
      <c r="D360" s="26">
        <v>110879</v>
      </c>
      <c r="E360" s="26">
        <v>116607.8</v>
      </c>
    </row>
    <row r="361" spans="3:5" ht="13.5" customHeight="1">
      <c r="C361" s="37">
        <v>43735</v>
      </c>
      <c r="D361" s="26">
        <v>110879</v>
      </c>
      <c r="E361" s="26">
        <v>116607.8</v>
      </c>
    </row>
    <row r="362" spans="3:5" ht="13.5" customHeight="1">
      <c r="C362" s="37">
        <v>43736</v>
      </c>
      <c r="D362" s="26">
        <v>110879</v>
      </c>
      <c r="E362" s="26">
        <v>116607.8</v>
      </c>
    </row>
    <row r="363" spans="3:5" ht="13.5" customHeight="1">
      <c r="C363" s="37">
        <v>43737</v>
      </c>
      <c r="D363" s="26">
        <v>110879</v>
      </c>
      <c r="E363" s="26">
        <v>116607.8</v>
      </c>
    </row>
    <row r="364" spans="3:5" ht="13.5" customHeight="1">
      <c r="C364" s="37">
        <v>43738</v>
      </c>
      <c r="D364" s="26">
        <v>110879</v>
      </c>
      <c r="E364" s="26">
        <v>116607.8</v>
      </c>
    </row>
    <row r="365" spans="3:5" ht="13.5" customHeight="1">
      <c r="C365" s="37">
        <v>43739</v>
      </c>
      <c r="D365" s="26">
        <v>110879</v>
      </c>
      <c r="E365" s="26">
        <v>112807</v>
      </c>
    </row>
    <row r="366" spans="3:5" ht="13.5" customHeight="1">
      <c r="C366" s="37">
        <v>43740</v>
      </c>
      <c r="D366" s="26">
        <v>110970</v>
      </c>
      <c r="E366" s="26">
        <v>112807</v>
      </c>
    </row>
    <row r="367" spans="3:5" ht="13.5" customHeight="1">
      <c r="C367" s="37">
        <v>43741</v>
      </c>
      <c r="D367" s="26">
        <v>110970</v>
      </c>
      <c r="E367" s="26">
        <v>112807</v>
      </c>
    </row>
    <row r="368" spans="3:5" ht="13.5" customHeight="1">
      <c r="C368" s="37">
        <v>43742</v>
      </c>
      <c r="D368" s="26">
        <v>110970</v>
      </c>
      <c r="E368" s="26">
        <v>112807</v>
      </c>
    </row>
    <row r="369" spans="3:5" ht="13.5" customHeight="1">
      <c r="C369" s="37">
        <v>43743</v>
      </c>
      <c r="D369" s="26">
        <v>110970</v>
      </c>
      <c r="E369" s="26">
        <v>112807</v>
      </c>
    </row>
    <row r="370" spans="3:5" ht="13.5" customHeight="1">
      <c r="C370" s="37">
        <v>43744</v>
      </c>
      <c r="D370" s="26">
        <v>110970</v>
      </c>
      <c r="E370" s="26">
        <v>112807</v>
      </c>
    </row>
    <row r="371" spans="3:5" ht="13.5" customHeight="1">
      <c r="C371" s="37">
        <v>43745</v>
      </c>
      <c r="D371" s="26">
        <v>110970</v>
      </c>
      <c r="E371" s="26">
        <v>112807</v>
      </c>
    </row>
    <row r="372" spans="3:5" ht="13.5" customHeight="1">
      <c r="C372" s="37">
        <v>43746</v>
      </c>
      <c r="D372" s="26">
        <v>110970</v>
      </c>
      <c r="E372" s="26">
        <v>112807</v>
      </c>
    </row>
    <row r="373" spans="3:5" ht="13.5" customHeight="1">
      <c r="C373" s="37">
        <v>43747</v>
      </c>
      <c r="D373" s="26">
        <v>110122</v>
      </c>
      <c r="E373" s="26">
        <v>112807</v>
      </c>
    </row>
    <row r="374" spans="3:5" ht="13.5" customHeight="1">
      <c r="C374" s="37">
        <v>43748</v>
      </c>
      <c r="D374" s="26">
        <v>110122</v>
      </c>
      <c r="E374" s="26">
        <v>112807</v>
      </c>
    </row>
    <row r="375" spans="3:5" ht="13.5" customHeight="1">
      <c r="C375" s="37">
        <v>43749</v>
      </c>
      <c r="D375" s="26">
        <v>110122</v>
      </c>
      <c r="E375" s="26">
        <v>112807</v>
      </c>
    </row>
    <row r="376" spans="3:5" ht="13.5" customHeight="1">
      <c r="C376" s="37">
        <v>43750</v>
      </c>
      <c r="D376" s="26">
        <v>110122</v>
      </c>
      <c r="E376" s="26">
        <v>112807</v>
      </c>
    </row>
    <row r="377" spans="3:5" ht="13.5" customHeight="1">
      <c r="C377" s="37">
        <v>43751</v>
      </c>
      <c r="D377" s="26">
        <v>110122</v>
      </c>
      <c r="E377" s="26">
        <v>112807</v>
      </c>
    </row>
    <row r="378" spans="3:5" ht="13.5" customHeight="1">
      <c r="C378" s="37">
        <v>43752</v>
      </c>
      <c r="D378" s="26">
        <v>110122</v>
      </c>
      <c r="E378" s="26">
        <v>112807</v>
      </c>
    </row>
    <row r="379" spans="3:5" ht="13.5" customHeight="1">
      <c r="C379" s="37">
        <v>43753</v>
      </c>
      <c r="D379" s="26">
        <v>110122</v>
      </c>
      <c r="E379" s="26">
        <v>112807</v>
      </c>
    </row>
    <row r="380" spans="3:5" ht="13.5" customHeight="1">
      <c r="C380" s="37">
        <v>43754</v>
      </c>
      <c r="D380" s="26">
        <v>106367</v>
      </c>
      <c r="E380" s="26">
        <v>112807</v>
      </c>
    </row>
    <row r="381" spans="3:5" ht="13.5" customHeight="1">
      <c r="C381" s="37">
        <v>43755</v>
      </c>
      <c r="D381" s="26">
        <v>106367</v>
      </c>
      <c r="E381" s="26">
        <v>112807</v>
      </c>
    </row>
    <row r="382" spans="3:5" ht="13.5" customHeight="1">
      <c r="C382" s="37">
        <v>43756</v>
      </c>
      <c r="D382" s="26">
        <v>106367</v>
      </c>
      <c r="E382" s="26">
        <v>112807</v>
      </c>
    </row>
    <row r="383" spans="3:5" ht="13.5" customHeight="1">
      <c r="C383" s="37">
        <v>43757</v>
      </c>
      <c r="D383" s="26">
        <v>106367</v>
      </c>
      <c r="E383" s="26">
        <v>112807</v>
      </c>
    </row>
    <row r="384" spans="3:5" ht="13.5" customHeight="1">
      <c r="C384" s="37">
        <v>43758</v>
      </c>
      <c r="D384" s="26">
        <v>106367</v>
      </c>
      <c r="E384" s="26">
        <v>112807</v>
      </c>
    </row>
    <row r="385" spans="3:5" ht="13.5" customHeight="1">
      <c r="C385" s="37">
        <v>43759</v>
      </c>
      <c r="D385" s="26">
        <v>106367</v>
      </c>
      <c r="E385" s="26">
        <v>112807</v>
      </c>
    </row>
    <row r="386" spans="3:5" ht="13.5" customHeight="1">
      <c r="C386" s="37">
        <v>43760</v>
      </c>
      <c r="D386" s="26">
        <v>106367</v>
      </c>
      <c r="E386" s="26">
        <v>112807</v>
      </c>
    </row>
    <row r="387" spans="3:5" ht="13.5" customHeight="1">
      <c r="C387" s="37">
        <v>43761</v>
      </c>
      <c r="D387" s="26">
        <v>107869</v>
      </c>
      <c r="E387" s="26">
        <v>112807</v>
      </c>
    </row>
    <row r="388" spans="3:5" ht="13.5" customHeight="1">
      <c r="C388" s="37">
        <v>43762</v>
      </c>
      <c r="D388" s="26">
        <v>107869</v>
      </c>
      <c r="E388" s="26">
        <v>112807</v>
      </c>
    </row>
    <row r="389" spans="3:5" ht="13.5" customHeight="1">
      <c r="C389" s="37">
        <v>43763</v>
      </c>
      <c r="D389" s="26">
        <v>107869</v>
      </c>
      <c r="E389" s="26">
        <v>112807</v>
      </c>
    </row>
    <row r="390" spans="3:5" ht="13.5" customHeight="1">
      <c r="C390" s="37">
        <v>43764</v>
      </c>
      <c r="D390" s="26">
        <v>107869</v>
      </c>
      <c r="E390" s="26">
        <v>112807</v>
      </c>
    </row>
    <row r="391" spans="3:5" ht="13.5" customHeight="1">
      <c r="C391" s="37">
        <v>43765</v>
      </c>
      <c r="D391" s="26">
        <v>107869</v>
      </c>
      <c r="E391" s="26">
        <v>112807</v>
      </c>
    </row>
    <row r="392" spans="3:5" ht="13.5" customHeight="1">
      <c r="C392" s="37">
        <v>43766</v>
      </c>
      <c r="D392" s="26">
        <v>107869</v>
      </c>
      <c r="E392" s="26">
        <v>112807</v>
      </c>
    </row>
    <row r="393" spans="3:5" ht="13.5" customHeight="1">
      <c r="C393" s="37">
        <v>43767</v>
      </c>
      <c r="D393" s="26">
        <v>107869</v>
      </c>
      <c r="E393" s="26">
        <v>112807</v>
      </c>
    </row>
    <row r="394" spans="3:5" ht="13.5" customHeight="1">
      <c r="C394" s="37">
        <v>43768</v>
      </c>
      <c r="D394" s="26">
        <v>107694</v>
      </c>
      <c r="E394" s="26">
        <v>112807</v>
      </c>
    </row>
    <row r="395" spans="3:5" ht="13.5" customHeight="1">
      <c r="C395" s="37">
        <v>43769</v>
      </c>
      <c r="D395" s="26">
        <v>107694</v>
      </c>
      <c r="E395" s="26">
        <v>112807</v>
      </c>
    </row>
    <row r="396" spans="3:5" ht="13.5" customHeight="1">
      <c r="C396" s="37">
        <v>43770</v>
      </c>
      <c r="D396" s="26">
        <v>107694</v>
      </c>
      <c r="E396" s="26">
        <v>110461.2</v>
      </c>
    </row>
    <row r="397" spans="3:5" ht="13.5" customHeight="1">
      <c r="C397" s="37">
        <v>43771</v>
      </c>
      <c r="D397" s="26">
        <v>107694</v>
      </c>
      <c r="E397" s="26">
        <v>110461.2</v>
      </c>
    </row>
    <row r="398" spans="3:5" ht="13.5" customHeight="1">
      <c r="C398" s="37">
        <v>43772</v>
      </c>
      <c r="D398" s="26">
        <v>107694</v>
      </c>
      <c r="E398" s="26">
        <v>110461.2</v>
      </c>
    </row>
    <row r="399" spans="3:5" ht="13.5" customHeight="1">
      <c r="C399" s="37">
        <v>43773</v>
      </c>
      <c r="D399" s="26">
        <v>107694</v>
      </c>
      <c r="E399" s="26">
        <v>110461.2</v>
      </c>
    </row>
    <row r="400" spans="3:5" ht="13.5" customHeight="1">
      <c r="C400" s="37">
        <v>43774</v>
      </c>
      <c r="D400" s="26">
        <v>107694</v>
      </c>
      <c r="E400" s="26">
        <v>110461.2</v>
      </c>
    </row>
    <row r="401" spans="3:5" ht="13.5" customHeight="1">
      <c r="C401" s="37">
        <v>43775</v>
      </c>
      <c r="D401" s="26">
        <v>107694</v>
      </c>
      <c r="E401" s="26">
        <v>110461.2</v>
      </c>
    </row>
    <row r="402" spans="3:5" ht="13.5" customHeight="1">
      <c r="C402" s="37">
        <v>43776</v>
      </c>
      <c r="D402" s="26">
        <v>107144</v>
      </c>
      <c r="E402" s="26">
        <v>110461.2</v>
      </c>
    </row>
    <row r="403" spans="3:5" ht="13.5" customHeight="1">
      <c r="C403" s="37">
        <v>43777</v>
      </c>
      <c r="D403" s="26">
        <v>107144</v>
      </c>
      <c r="E403" s="26">
        <v>110461.2</v>
      </c>
    </row>
    <row r="404" spans="3:5" ht="13.5" customHeight="1">
      <c r="C404" s="37">
        <v>43778</v>
      </c>
      <c r="D404" s="26">
        <v>107144</v>
      </c>
      <c r="E404" s="26">
        <v>110461.2</v>
      </c>
    </row>
    <row r="405" spans="3:5" ht="13.5" customHeight="1">
      <c r="C405" s="37">
        <v>43779</v>
      </c>
      <c r="D405" s="26">
        <v>107144</v>
      </c>
      <c r="E405" s="26">
        <v>110461.2</v>
      </c>
    </row>
    <row r="406" spans="3:5" ht="13.5" customHeight="1">
      <c r="C406" s="37">
        <v>43780</v>
      </c>
      <c r="D406" s="26">
        <v>107144</v>
      </c>
      <c r="E406" s="26">
        <v>110461.2</v>
      </c>
    </row>
    <row r="407" spans="3:5" ht="13.5" customHeight="1">
      <c r="C407" s="37">
        <v>43781</v>
      </c>
      <c r="D407" s="26">
        <v>107144</v>
      </c>
      <c r="E407" s="26">
        <v>110461.2</v>
      </c>
    </row>
    <row r="408" spans="3:5" ht="13.5" customHeight="1">
      <c r="C408" s="37">
        <v>43782</v>
      </c>
      <c r="D408" s="26">
        <v>108052</v>
      </c>
      <c r="E408" s="26">
        <v>110461.2</v>
      </c>
    </row>
    <row r="409" spans="3:5" ht="13.5" customHeight="1">
      <c r="C409" s="37">
        <v>43783</v>
      </c>
      <c r="D409" s="26">
        <v>108052</v>
      </c>
      <c r="E409" s="26">
        <v>110461.2</v>
      </c>
    </row>
    <row r="410" spans="3:5" ht="13.5" customHeight="1">
      <c r="C410" s="37">
        <v>43784</v>
      </c>
      <c r="D410" s="26">
        <v>108052</v>
      </c>
      <c r="E410" s="26">
        <v>110461.2</v>
      </c>
    </row>
    <row r="411" spans="3:5" ht="13.5" customHeight="1">
      <c r="C411" s="37">
        <v>43785</v>
      </c>
      <c r="D411" s="26">
        <v>108052</v>
      </c>
      <c r="E411" s="26">
        <v>110461.2</v>
      </c>
    </row>
    <row r="412" spans="3:5" ht="13.5" customHeight="1">
      <c r="C412" s="37">
        <v>43786</v>
      </c>
      <c r="D412" s="26">
        <v>108052</v>
      </c>
      <c r="E412" s="26">
        <v>110461.2</v>
      </c>
    </row>
    <row r="413" spans="3:5" ht="13.5" customHeight="1">
      <c r="C413" s="37">
        <v>43787</v>
      </c>
      <c r="D413" s="26">
        <v>108052</v>
      </c>
      <c r="E413" s="26">
        <v>110461.2</v>
      </c>
    </row>
    <row r="414" spans="3:5" ht="13.5" customHeight="1">
      <c r="C414" s="37">
        <v>43788</v>
      </c>
      <c r="D414" s="26">
        <v>108052</v>
      </c>
      <c r="E414" s="26">
        <v>110461.2</v>
      </c>
    </row>
    <row r="415" spans="3:5" ht="13.5" customHeight="1">
      <c r="C415" s="37">
        <v>43789</v>
      </c>
      <c r="D415" s="26">
        <v>108052</v>
      </c>
      <c r="E415" s="26">
        <v>110461.2</v>
      </c>
    </row>
    <row r="416" spans="3:5" ht="13.5" customHeight="1">
      <c r="C416" s="37">
        <v>43790</v>
      </c>
      <c r="D416" s="26">
        <v>108052</v>
      </c>
      <c r="E416" s="26">
        <v>110461.2</v>
      </c>
    </row>
    <row r="417" spans="3:5" ht="13.5" customHeight="1">
      <c r="C417" s="37">
        <v>43791</v>
      </c>
      <c r="D417" s="26">
        <v>108052</v>
      </c>
      <c r="E417" s="26">
        <v>110461.2</v>
      </c>
    </row>
    <row r="418" spans="3:5" ht="13.5" customHeight="1">
      <c r="C418" s="37">
        <v>43792</v>
      </c>
      <c r="D418" s="26">
        <v>108052</v>
      </c>
      <c r="E418" s="26">
        <v>110461.2</v>
      </c>
    </row>
    <row r="419" spans="3:5" ht="13.5" customHeight="1">
      <c r="C419" s="37">
        <v>43793</v>
      </c>
      <c r="D419" s="26">
        <v>108052</v>
      </c>
      <c r="E419" s="26">
        <v>110461.2</v>
      </c>
    </row>
    <row r="420" spans="3:5" ht="13.5" customHeight="1">
      <c r="C420" s="37">
        <v>43794</v>
      </c>
      <c r="D420" s="26">
        <v>108052</v>
      </c>
      <c r="E420" s="26">
        <v>110461.2</v>
      </c>
    </row>
    <row r="421" spans="3:5" ht="13.5" customHeight="1">
      <c r="C421" s="37">
        <v>43795</v>
      </c>
      <c r="D421" s="26">
        <v>108052</v>
      </c>
      <c r="E421" s="26">
        <v>110461.2</v>
      </c>
    </row>
    <row r="422" spans="3:5" ht="13.5" customHeight="1">
      <c r="C422" s="37">
        <v>43796</v>
      </c>
      <c r="D422" s="26">
        <v>108261</v>
      </c>
      <c r="E422" s="26">
        <v>110461.2</v>
      </c>
    </row>
    <row r="423" spans="3:5" ht="13.5" customHeight="1">
      <c r="C423" s="37">
        <v>43797</v>
      </c>
      <c r="D423" s="26">
        <v>108261</v>
      </c>
      <c r="E423" s="26">
        <v>110461.2</v>
      </c>
    </row>
    <row r="424" spans="3:5" ht="13.5" customHeight="1">
      <c r="C424" s="37">
        <v>43798</v>
      </c>
      <c r="D424" s="26">
        <v>108261</v>
      </c>
      <c r="E424" s="26">
        <v>110461.2</v>
      </c>
    </row>
    <row r="425" spans="3:5" ht="13.5" customHeight="1">
      <c r="C425" s="37">
        <v>43799</v>
      </c>
      <c r="D425" s="26">
        <v>108261</v>
      </c>
      <c r="E425" s="26">
        <v>110461.2</v>
      </c>
    </row>
    <row r="426" spans="3:5" ht="13.5" customHeight="1">
      <c r="C426" s="37">
        <v>43800</v>
      </c>
      <c r="D426" s="26">
        <v>108261</v>
      </c>
      <c r="E426" s="26">
        <v>107254</v>
      </c>
    </row>
    <row r="427" spans="3:5" ht="13.5" customHeight="1">
      <c r="C427" s="37">
        <v>43801</v>
      </c>
      <c r="D427" s="26">
        <v>108261</v>
      </c>
      <c r="E427" s="26">
        <v>107254</v>
      </c>
    </row>
    <row r="428" spans="3:5" ht="13.5" customHeight="1">
      <c r="C428" s="37">
        <v>43802</v>
      </c>
      <c r="D428" s="26">
        <v>108261</v>
      </c>
      <c r="E428" s="26">
        <v>107254</v>
      </c>
    </row>
    <row r="429" spans="3:5" ht="13.5" customHeight="1">
      <c r="C429" s="37">
        <v>43803</v>
      </c>
      <c r="D429" s="26">
        <v>108884</v>
      </c>
      <c r="E429" s="26">
        <v>107254</v>
      </c>
    </row>
    <row r="430" spans="3:5" ht="13.5" customHeight="1">
      <c r="C430" s="37">
        <v>43804</v>
      </c>
      <c r="D430" s="26">
        <v>108884</v>
      </c>
      <c r="E430" s="26">
        <v>107254</v>
      </c>
    </row>
    <row r="431" spans="3:5" ht="13.5" customHeight="1">
      <c r="C431" s="37">
        <v>43805</v>
      </c>
      <c r="D431" s="26">
        <v>108884</v>
      </c>
      <c r="E431" s="26">
        <v>107254</v>
      </c>
    </row>
    <row r="432" spans="3:5" ht="13.5" customHeight="1">
      <c r="C432" s="37">
        <v>43806</v>
      </c>
      <c r="D432" s="26">
        <v>108884</v>
      </c>
      <c r="E432" s="26">
        <v>107254</v>
      </c>
    </row>
    <row r="433" spans="3:5" ht="13.5" customHeight="1">
      <c r="C433" s="37">
        <v>43807</v>
      </c>
      <c r="D433" s="26">
        <v>108884</v>
      </c>
      <c r="E433" s="26">
        <v>107254</v>
      </c>
    </row>
    <row r="434" spans="3:5" ht="13.5" customHeight="1">
      <c r="C434" s="37">
        <v>43808</v>
      </c>
      <c r="D434" s="26">
        <v>108884</v>
      </c>
      <c r="E434" s="26">
        <v>107254</v>
      </c>
    </row>
    <row r="435" spans="3:5" ht="13.5" customHeight="1">
      <c r="C435" s="37">
        <v>43809</v>
      </c>
      <c r="D435" s="26">
        <v>108884</v>
      </c>
      <c r="E435" s="26">
        <v>107254</v>
      </c>
    </row>
    <row r="436" spans="3:5" ht="13.5" customHeight="1">
      <c r="C436" s="37">
        <v>43810</v>
      </c>
      <c r="D436" s="26">
        <v>109296</v>
      </c>
      <c r="E436" s="26">
        <v>107254</v>
      </c>
    </row>
    <row r="437" spans="3:5" ht="13.5" customHeight="1">
      <c r="C437" s="37">
        <v>43811</v>
      </c>
      <c r="D437" s="26">
        <v>109296</v>
      </c>
      <c r="E437" s="26">
        <v>107254</v>
      </c>
    </row>
    <row r="438" spans="3:5" ht="13.5" customHeight="1">
      <c r="C438" s="37">
        <v>43812</v>
      </c>
      <c r="D438" s="26">
        <v>109296</v>
      </c>
      <c r="E438" s="26">
        <v>107254</v>
      </c>
    </row>
    <row r="439" spans="3:5" ht="13.5" customHeight="1">
      <c r="C439" s="37">
        <v>43813</v>
      </c>
      <c r="D439" s="26">
        <v>109296</v>
      </c>
      <c r="E439" s="26">
        <v>107254</v>
      </c>
    </row>
    <row r="440" spans="3:5" ht="13.5" customHeight="1">
      <c r="C440" s="37">
        <v>43814</v>
      </c>
      <c r="D440" s="26">
        <v>109296</v>
      </c>
      <c r="E440" s="26">
        <v>107254</v>
      </c>
    </row>
    <row r="441" spans="3:5" ht="13.5" customHeight="1">
      <c r="C441" s="37">
        <v>43815</v>
      </c>
      <c r="D441" s="26">
        <v>109296</v>
      </c>
      <c r="E441" s="26">
        <v>107254</v>
      </c>
    </row>
    <row r="442" spans="3:5" ht="13.5" customHeight="1">
      <c r="C442" s="37">
        <v>43816</v>
      </c>
      <c r="D442" s="26">
        <v>109296</v>
      </c>
      <c r="E442" s="26">
        <v>107254</v>
      </c>
    </row>
    <row r="443" spans="3:5" ht="13.5" customHeight="1">
      <c r="C443" s="37">
        <v>43817</v>
      </c>
      <c r="D443" s="26">
        <v>109296</v>
      </c>
      <c r="E443" s="26">
        <v>107254</v>
      </c>
    </row>
    <row r="444" spans="3:5" ht="13.5" customHeight="1">
      <c r="C444" s="37">
        <v>43818</v>
      </c>
      <c r="D444" s="26">
        <v>110532</v>
      </c>
      <c r="E444" s="26">
        <v>107254</v>
      </c>
    </row>
    <row r="445" spans="3:5" ht="13.5" customHeight="1">
      <c r="C445" s="37">
        <v>43819</v>
      </c>
      <c r="D445" s="26">
        <v>110532</v>
      </c>
      <c r="E445" s="26">
        <v>107254</v>
      </c>
    </row>
    <row r="446" spans="3:5" ht="13.5" customHeight="1">
      <c r="C446" s="37">
        <v>43820</v>
      </c>
      <c r="D446" s="26">
        <v>110532</v>
      </c>
      <c r="E446" s="26">
        <v>107254</v>
      </c>
    </row>
    <row r="447" spans="3:5" ht="13.5" customHeight="1">
      <c r="C447" s="37">
        <v>43821</v>
      </c>
      <c r="D447" s="26">
        <v>110532</v>
      </c>
      <c r="E447" s="26">
        <v>107254</v>
      </c>
    </row>
    <row r="448" spans="3:5" ht="13.5" customHeight="1">
      <c r="C448" s="37">
        <v>43822</v>
      </c>
      <c r="D448" s="26">
        <v>110532</v>
      </c>
      <c r="E448" s="26">
        <v>107254</v>
      </c>
    </row>
    <row r="449" spans="3:5" ht="13.5" customHeight="1">
      <c r="C449" s="37">
        <v>43823</v>
      </c>
      <c r="D449" s="26">
        <v>110532</v>
      </c>
      <c r="E449" s="26">
        <v>107254</v>
      </c>
    </row>
    <row r="450" spans="3:5" ht="13.5" customHeight="1">
      <c r="C450" s="37">
        <v>43824</v>
      </c>
      <c r="D450" s="26">
        <v>112374</v>
      </c>
      <c r="E450" s="26">
        <v>107254</v>
      </c>
    </row>
    <row r="451" spans="3:5" ht="13.5" customHeight="1">
      <c r="C451" s="37">
        <v>43825</v>
      </c>
      <c r="D451" s="26">
        <v>112374</v>
      </c>
      <c r="E451" s="26">
        <v>107254</v>
      </c>
    </row>
    <row r="452" spans="3:5" ht="13.5" customHeight="1">
      <c r="C452" s="37">
        <v>43826</v>
      </c>
      <c r="D452" s="26">
        <v>112374</v>
      </c>
      <c r="E452" s="26">
        <v>107254</v>
      </c>
    </row>
    <row r="453" spans="3:5" ht="13.5" customHeight="1">
      <c r="C453" s="37">
        <v>43827</v>
      </c>
      <c r="D453" s="26">
        <v>112374</v>
      </c>
      <c r="E453" s="26">
        <v>107254</v>
      </c>
    </row>
    <row r="454" spans="3:5" ht="13.5" customHeight="1">
      <c r="C454" s="37">
        <v>43828</v>
      </c>
      <c r="D454" s="26">
        <v>112374</v>
      </c>
      <c r="E454" s="26">
        <v>107254</v>
      </c>
    </row>
    <row r="455" spans="3:5" ht="13.5" customHeight="1">
      <c r="C455" s="37">
        <v>43829</v>
      </c>
      <c r="D455" s="26">
        <v>112374</v>
      </c>
      <c r="E455" s="26">
        <v>107254</v>
      </c>
    </row>
    <row r="456" spans="3:5" ht="13.5" customHeight="1">
      <c r="C456" s="37">
        <v>43830</v>
      </c>
      <c r="D456" s="26">
        <v>112374</v>
      </c>
      <c r="E456" s="26">
        <v>107254</v>
      </c>
    </row>
    <row r="457" spans="3:5" ht="13.5" customHeight="1">
      <c r="C457" s="37">
        <v>43831</v>
      </c>
      <c r="D457" s="26">
        <v>112374</v>
      </c>
      <c r="E457" s="26">
        <v>108966.39999999999</v>
      </c>
    </row>
    <row r="458" spans="3:5" ht="13.5" customHeight="1">
      <c r="C458" s="37">
        <v>43832</v>
      </c>
      <c r="D458" s="26">
        <v>114194</v>
      </c>
      <c r="E458" s="26">
        <v>108966.39999999999</v>
      </c>
    </row>
    <row r="459" spans="3:5" ht="13.5" customHeight="1">
      <c r="C459" s="37">
        <v>43833</v>
      </c>
      <c r="D459" s="26">
        <v>114194</v>
      </c>
      <c r="E459" s="26">
        <v>108966.39999999999</v>
      </c>
    </row>
    <row r="460" spans="3:5" ht="13.5" customHeight="1">
      <c r="C460" s="37">
        <v>43834</v>
      </c>
      <c r="D460" s="26">
        <v>114194</v>
      </c>
      <c r="E460" s="26">
        <v>108966.39999999999</v>
      </c>
    </row>
    <row r="461" spans="3:5" ht="13.5" customHeight="1">
      <c r="C461" s="37">
        <v>43835</v>
      </c>
      <c r="D461" s="26">
        <v>114194</v>
      </c>
      <c r="E461" s="26">
        <v>108966.39999999999</v>
      </c>
    </row>
    <row r="462" spans="3:5" ht="13.5" customHeight="1">
      <c r="C462" s="37">
        <v>43836</v>
      </c>
      <c r="D462" s="26">
        <v>114194</v>
      </c>
      <c r="E462" s="26">
        <v>108966.39999999999</v>
      </c>
    </row>
    <row r="463" spans="3:5" ht="13.5" customHeight="1">
      <c r="C463" s="37">
        <v>43837</v>
      </c>
      <c r="D463" s="26">
        <v>114194</v>
      </c>
      <c r="E463" s="26">
        <v>108966.39999999999</v>
      </c>
    </row>
    <row r="464" spans="3:5" ht="13.5" customHeight="1">
      <c r="C464" s="37">
        <v>43838</v>
      </c>
      <c r="D464" s="26">
        <v>114336</v>
      </c>
      <c r="E464" s="26">
        <v>108966.39999999999</v>
      </c>
    </row>
    <row r="465" spans="3:5" ht="13.5" customHeight="1">
      <c r="C465" s="37">
        <v>43839</v>
      </c>
      <c r="D465" s="26">
        <v>114336</v>
      </c>
      <c r="E465" s="26">
        <v>108966.39999999999</v>
      </c>
    </row>
    <row r="466" spans="3:5" ht="13.5" customHeight="1">
      <c r="C466" s="37">
        <v>43840</v>
      </c>
      <c r="D466" s="26">
        <v>114336</v>
      </c>
      <c r="E466" s="26">
        <v>108966.39999999999</v>
      </c>
    </row>
    <row r="467" spans="3:5" ht="13.5" customHeight="1">
      <c r="C467" s="37">
        <v>43841</v>
      </c>
      <c r="D467" s="26">
        <v>114336</v>
      </c>
      <c r="E467" s="26">
        <v>108966.39999999999</v>
      </c>
    </row>
    <row r="468" spans="3:5" ht="13.5" customHeight="1">
      <c r="C468" s="37">
        <v>43842</v>
      </c>
      <c r="D468" s="26">
        <v>114336</v>
      </c>
      <c r="E468" s="26">
        <v>108966.39999999999</v>
      </c>
    </row>
    <row r="469" spans="3:5" ht="13.5" customHeight="1">
      <c r="C469" s="37">
        <v>43843</v>
      </c>
      <c r="D469" s="26">
        <v>114336</v>
      </c>
      <c r="E469" s="26">
        <v>108966.39999999999</v>
      </c>
    </row>
    <row r="470" spans="3:5" ht="13.5" customHeight="1">
      <c r="C470" s="37">
        <v>43844</v>
      </c>
      <c r="D470" s="26">
        <v>114336</v>
      </c>
      <c r="E470" s="26">
        <v>108966.39999999999</v>
      </c>
    </row>
    <row r="471" spans="3:5" ht="13.5" customHeight="1">
      <c r="C471" s="37">
        <v>43845</v>
      </c>
      <c r="D471" s="26">
        <v>117284</v>
      </c>
      <c r="E471" s="26">
        <v>108966.39999999999</v>
      </c>
    </row>
    <row r="472" spans="3:5" ht="13.5" customHeight="1">
      <c r="C472" s="37">
        <v>43846</v>
      </c>
      <c r="D472" s="26">
        <v>117284</v>
      </c>
      <c r="E472" s="26">
        <v>108966.39999999999</v>
      </c>
    </row>
    <row r="473" spans="3:5" ht="13.5" customHeight="1">
      <c r="C473" s="37">
        <v>43847</v>
      </c>
      <c r="D473" s="26">
        <v>117284</v>
      </c>
      <c r="E473" s="26">
        <v>108966.39999999999</v>
      </c>
    </row>
    <row r="474" spans="3:5" ht="13.5" customHeight="1">
      <c r="C474" s="37">
        <v>43848</v>
      </c>
      <c r="D474" s="26">
        <v>117284</v>
      </c>
      <c r="E474" s="26">
        <v>108966.39999999999</v>
      </c>
    </row>
    <row r="475" spans="3:5" ht="13.5" customHeight="1">
      <c r="C475" s="37">
        <v>43849</v>
      </c>
      <c r="D475" s="26">
        <v>117284</v>
      </c>
      <c r="E475" s="26">
        <v>108966.39999999999</v>
      </c>
    </row>
    <row r="476" spans="3:5" ht="13.5" customHeight="1">
      <c r="C476" s="37">
        <v>43850</v>
      </c>
      <c r="D476" s="26">
        <v>117284</v>
      </c>
      <c r="E476" s="26">
        <v>108966.39999999999</v>
      </c>
    </row>
    <row r="477" spans="3:5" ht="13.5" customHeight="1">
      <c r="C477" s="37">
        <v>43851</v>
      </c>
      <c r="D477" s="26">
        <v>117284</v>
      </c>
      <c r="E477" s="26">
        <v>108966.39999999999</v>
      </c>
    </row>
    <row r="478" spans="3:5" ht="13.5" customHeight="1">
      <c r="C478" s="37">
        <v>43852</v>
      </c>
      <c r="D478" s="26">
        <v>117284</v>
      </c>
      <c r="E478" s="26">
        <v>108966.39999999999</v>
      </c>
    </row>
    <row r="479" spans="3:5" ht="13.5" customHeight="1">
      <c r="C479" s="37">
        <v>43853</v>
      </c>
      <c r="D479" s="26">
        <v>117235</v>
      </c>
      <c r="E479" s="26">
        <v>108966.39999999999</v>
      </c>
    </row>
    <row r="480" spans="3:5" ht="13.5" customHeight="1">
      <c r="C480" s="37">
        <v>43854</v>
      </c>
      <c r="D480" s="26">
        <v>117235</v>
      </c>
      <c r="E480" s="26">
        <v>108966.39999999999</v>
      </c>
    </row>
    <row r="481" spans="3:5" ht="13.5" customHeight="1">
      <c r="C481" s="37">
        <v>43855</v>
      </c>
      <c r="D481" s="26">
        <v>117235</v>
      </c>
      <c r="E481" s="26">
        <v>108966.39999999999</v>
      </c>
    </row>
    <row r="482" spans="3:5" ht="13.5" customHeight="1">
      <c r="C482" s="37">
        <v>43856</v>
      </c>
      <c r="D482" s="26">
        <v>117235</v>
      </c>
      <c r="E482" s="26">
        <v>108966.39999999999</v>
      </c>
    </row>
    <row r="483" spans="3:5" ht="13.5" customHeight="1">
      <c r="C483" s="37">
        <v>43857</v>
      </c>
      <c r="D483" s="26">
        <v>117235</v>
      </c>
      <c r="E483" s="26">
        <v>108966.39999999999</v>
      </c>
    </row>
    <row r="484" spans="3:5" ht="13.5" customHeight="1">
      <c r="C484" s="37">
        <v>43858</v>
      </c>
      <c r="D484" s="26">
        <v>117235</v>
      </c>
      <c r="E484" s="26">
        <v>108966.39999999999</v>
      </c>
    </row>
    <row r="485" spans="3:5" ht="13.5" customHeight="1">
      <c r="C485" s="37">
        <v>43859</v>
      </c>
      <c r="D485" s="26">
        <v>119648</v>
      </c>
      <c r="E485" s="26">
        <v>108966.39999999999</v>
      </c>
    </row>
    <row r="486" spans="3:5" ht="13.5" customHeight="1">
      <c r="C486" s="37">
        <v>43860</v>
      </c>
      <c r="D486" s="26">
        <v>119648</v>
      </c>
      <c r="E486" s="26">
        <v>108966.39999999999</v>
      </c>
    </row>
    <row r="487" spans="3:5" ht="13.5" customHeight="1">
      <c r="C487" s="37">
        <v>43861</v>
      </c>
      <c r="D487" s="26">
        <v>119648</v>
      </c>
      <c r="E487" s="26">
        <v>108966.39999999999</v>
      </c>
    </row>
    <row r="488" spans="3:5" ht="13.5" customHeight="1">
      <c r="C488" s="37">
        <v>43862</v>
      </c>
      <c r="D488" s="26">
        <v>119648</v>
      </c>
      <c r="E488" s="26">
        <v>114307.6</v>
      </c>
    </row>
    <row r="489" spans="3:5" ht="13.5" customHeight="1">
      <c r="C489" s="37">
        <v>43863</v>
      </c>
      <c r="D489" s="26">
        <v>119648</v>
      </c>
      <c r="E489" s="26">
        <v>114307.6</v>
      </c>
    </row>
    <row r="490" spans="3:5" ht="13.5" customHeight="1">
      <c r="C490" s="37">
        <v>43864</v>
      </c>
      <c r="D490" s="26">
        <v>119648</v>
      </c>
      <c r="E490" s="26">
        <v>114307.6</v>
      </c>
    </row>
    <row r="491" spans="3:5" ht="13.5" customHeight="1">
      <c r="C491" s="37">
        <v>43865</v>
      </c>
      <c r="D491" s="26">
        <v>119648</v>
      </c>
      <c r="E491" s="26">
        <v>114307.6</v>
      </c>
    </row>
    <row r="492" spans="3:5" ht="13.5" customHeight="1">
      <c r="C492" s="37">
        <v>43866</v>
      </c>
      <c r="D492" s="26">
        <v>121492</v>
      </c>
      <c r="E492" s="26">
        <v>114307.6</v>
      </c>
    </row>
    <row r="493" spans="3:5" ht="13.5" customHeight="1">
      <c r="C493" s="37">
        <v>43867</v>
      </c>
      <c r="D493" s="26">
        <v>124192</v>
      </c>
      <c r="E493" s="26">
        <v>114307.6</v>
      </c>
    </row>
    <row r="494" spans="3:5" ht="13.5" customHeight="1">
      <c r="C494" s="37">
        <v>43868</v>
      </c>
      <c r="D494" s="26">
        <v>121492</v>
      </c>
      <c r="E494" s="26">
        <v>114307.6</v>
      </c>
    </row>
    <row r="495" spans="3:5" ht="13.5" customHeight="1">
      <c r="C495" s="37">
        <v>43869</v>
      </c>
      <c r="D495" s="26">
        <v>121492</v>
      </c>
      <c r="E495" s="26">
        <v>114307.6</v>
      </c>
    </row>
    <row r="496" spans="3:5" ht="13.5" customHeight="1">
      <c r="C496" s="37">
        <v>43870</v>
      </c>
      <c r="D496" s="26">
        <v>121492</v>
      </c>
      <c r="E496" s="26">
        <v>114307.6</v>
      </c>
    </row>
    <row r="497" spans="3:5" ht="13.5" customHeight="1">
      <c r="C497" s="37">
        <v>43871</v>
      </c>
      <c r="D497" s="26">
        <v>121492</v>
      </c>
      <c r="E497" s="26">
        <v>114307.6</v>
      </c>
    </row>
    <row r="498" spans="3:5" ht="13.5" customHeight="1">
      <c r="C498" s="37">
        <v>43872</v>
      </c>
      <c r="D498" s="26">
        <v>121492</v>
      </c>
      <c r="E498" s="26">
        <v>114307.6</v>
      </c>
    </row>
    <row r="499" spans="3:5" ht="13.5" customHeight="1">
      <c r="C499" s="37">
        <v>43873</v>
      </c>
      <c r="D499" s="26">
        <v>123753</v>
      </c>
      <c r="E499" s="26">
        <v>114307.6</v>
      </c>
    </row>
    <row r="500" spans="3:5" ht="13.5" customHeight="1">
      <c r="C500" s="37">
        <v>43874</v>
      </c>
      <c r="D500" s="26">
        <v>123753</v>
      </c>
      <c r="E500" s="26">
        <v>114307.6</v>
      </c>
    </row>
    <row r="501" spans="3:5" ht="13.5" customHeight="1">
      <c r="C501" s="37">
        <v>43875</v>
      </c>
      <c r="D501" s="26">
        <v>123753</v>
      </c>
      <c r="E501" s="26">
        <v>114307.6</v>
      </c>
    </row>
    <row r="502" spans="3:5" ht="13.5" customHeight="1">
      <c r="C502" s="37">
        <v>43876</v>
      </c>
      <c r="D502" s="26">
        <v>123753</v>
      </c>
      <c r="E502" s="26">
        <v>114307.6</v>
      </c>
    </row>
    <row r="503" spans="3:5" ht="13.5" customHeight="1">
      <c r="C503" s="37">
        <v>43877</v>
      </c>
      <c r="D503" s="26">
        <v>123753</v>
      </c>
      <c r="E503" s="26">
        <v>114307.6</v>
      </c>
    </row>
    <row r="504" spans="3:5" ht="13.5" customHeight="1">
      <c r="C504" s="37">
        <v>43878</v>
      </c>
      <c r="D504" s="26">
        <v>123753</v>
      </c>
      <c r="E504" s="26">
        <v>114307.6</v>
      </c>
    </row>
    <row r="505" spans="3:5" ht="13.5" customHeight="1">
      <c r="C505" s="37">
        <v>43879</v>
      </c>
      <c r="D505" s="26">
        <v>123753</v>
      </c>
      <c r="E505" s="26">
        <v>114307.6</v>
      </c>
    </row>
    <row r="506" spans="3:5" ht="13.5" customHeight="1">
      <c r="C506" s="37">
        <v>43880</v>
      </c>
      <c r="D506" s="26">
        <v>126163</v>
      </c>
      <c r="E506" s="26">
        <v>114307.6</v>
      </c>
    </row>
    <row r="507" spans="3:5" ht="13.5" customHeight="1">
      <c r="C507" s="37">
        <v>43881</v>
      </c>
      <c r="D507" s="26">
        <v>126163</v>
      </c>
      <c r="E507" s="26">
        <v>114307.6</v>
      </c>
    </row>
    <row r="508" spans="3:5" ht="13.5" customHeight="1">
      <c r="C508" s="37">
        <v>43882</v>
      </c>
      <c r="D508" s="26">
        <v>126163</v>
      </c>
      <c r="E508" s="26">
        <v>114307.6</v>
      </c>
    </row>
    <row r="509" spans="3:5" ht="13.5" customHeight="1">
      <c r="C509" s="37">
        <v>43883</v>
      </c>
      <c r="D509" s="26">
        <v>126163</v>
      </c>
      <c r="E509" s="26">
        <v>114307.6</v>
      </c>
    </row>
    <row r="510" spans="3:5" ht="13.5" customHeight="1">
      <c r="C510" s="37">
        <v>43884</v>
      </c>
      <c r="D510" s="26">
        <v>126163</v>
      </c>
      <c r="E510" s="26">
        <v>114307.6</v>
      </c>
    </row>
    <row r="511" spans="3:5" ht="13.5" customHeight="1">
      <c r="C511" s="37">
        <v>43885</v>
      </c>
      <c r="D511" s="26">
        <v>126163</v>
      </c>
      <c r="E511" s="26">
        <v>114307.6</v>
      </c>
    </row>
    <row r="512" spans="3:5" ht="13.5" customHeight="1">
      <c r="C512" s="37">
        <v>43886</v>
      </c>
      <c r="D512" s="26">
        <v>126163</v>
      </c>
      <c r="E512" s="26">
        <v>114307.6</v>
      </c>
    </row>
    <row r="513" spans="3:5" ht="13.5" customHeight="1">
      <c r="C513" s="37">
        <v>43887</v>
      </c>
      <c r="D513" s="26">
        <v>130808</v>
      </c>
      <c r="E513" s="26">
        <v>114307.6</v>
      </c>
    </row>
    <row r="514" spans="3:5" ht="13.5" customHeight="1">
      <c r="C514" s="37">
        <v>43888</v>
      </c>
      <c r="D514" s="26">
        <v>130808</v>
      </c>
      <c r="E514" s="26">
        <v>114307.6</v>
      </c>
    </row>
    <row r="515" spans="3:5" ht="13.5" customHeight="1">
      <c r="C515" s="37">
        <v>43889</v>
      </c>
      <c r="D515" s="26">
        <v>130808</v>
      </c>
      <c r="E515" s="26">
        <v>114307.6</v>
      </c>
    </row>
    <row r="516" spans="3:5" ht="13.5" customHeight="1">
      <c r="C516" s="37">
        <v>43890</v>
      </c>
      <c r="D516" s="26">
        <v>130808</v>
      </c>
      <c r="E516" s="26">
        <v>114307.6</v>
      </c>
    </row>
    <row r="517" spans="3:5" ht="13.5" customHeight="1">
      <c r="C517" s="37">
        <v>43891</v>
      </c>
      <c r="D517" s="26">
        <v>130808</v>
      </c>
      <c r="E517" s="26">
        <v>121492</v>
      </c>
    </row>
    <row r="518" spans="3:5" ht="13.5" customHeight="1">
      <c r="C518" s="37">
        <v>43892</v>
      </c>
      <c r="D518" s="26">
        <v>130808</v>
      </c>
      <c r="E518" s="26">
        <v>121492</v>
      </c>
    </row>
    <row r="519" spans="3:5" ht="13.5" customHeight="1">
      <c r="C519" s="37">
        <v>43893</v>
      </c>
      <c r="D519" s="26">
        <v>130808</v>
      </c>
      <c r="E519" s="26">
        <v>121492</v>
      </c>
    </row>
    <row r="520" spans="3:5" ht="13.5" customHeight="1">
      <c r="C520" s="37">
        <v>43894</v>
      </c>
      <c r="D520" s="26">
        <v>133615</v>
      </c>
      <c r="E520" s="26">
        <v>121492</v>
      </c>
    </row>
    <row r="521" spans="3:5" ht="13.5" customHeight="1">
      <c r="C521" s="37">
        <v>43895</v>
      </c>
      <c r="D521" s="26">
        <v>133615</v>
      </c>
      <c r="E521" s="26">
        <v>121492</v>
      </c>
    </row>
    <row r="522" spans="3:5" ht="13.5" customHeight="1">
      <c r="C522" s="37">
        <v>43896</v>
      </c>
      <c r="D522" s="26">
        <v>133615</v>
      </c>
      <c r="E522" s="26">
        <v>121492</v>
      </c>
    </row>
    <row r="523" spans="3:5" ht="13.5" customHeight="1">
      <c r="C523" s="37">
        <v>43897</v>
      </c>
      <c r="D523" s="26">
        <v>133615</v>
      </c>
      <c r="E523" s="26">
        <v>121492</v>
      </c>
    </row>
    <row r="524" spans="3:5" ht="13.5" customHeight="1">
      <c r="C524" s="37">
        <v>43898</v>
      </c>
      <c r="D524" s="26">
        <v>133615</v>
      </c>
      <c r="E524" s="26">
        <v>121492</v>
      </c>
    </row>
    <row r="525" spans="3:5" ht="13.5" customHeight="1">
      <c r="C525" s="37">
        <v>43899</v>
      </c>
      <c r="D525" s="26">
        <v>133615</v>
      </c>
      <c r="E525" s="26">
        <v>121492</v>
      </c>
    </row>
    <row r="526" spans="3:5" ht="13.5" customHeight="1">
      <c r="C526" s="37">
        <v>43900</v>
      </c>
      <c r="D526" s="26">
        <v>133615</v>
      </c>
      <c r="E526" s="26">
        <v>121492</v>
      </c>
    </row>
    <row r="527" spans="3:5" ht="13.5" customHeight="1">
      <c r="C527" s="37">
        <v>43901</v>
      </c>
      <c r="D527" s="26">
        <v>135272</v>
      </c>
      <c r="E527" s="26">
        <v>121492</v>
      </c>
    </row>
    <row r="528" spans="3:5" ht="13.5" customHeight="1">
      <c r="C528" s="37">
        <v>43902</v>
      </c>
      <c r="D528" s="26">
        <v>135272</v>
      </c>
      <c r="E528" s="26">
        <v>121492</v>
      </c>
    </row>
    <row r="529" spans="3:5" ht="13.5" customHeight="1">
      <c r="C529" s="37">
        <v>43903</v>
      </c>
      <c r="D529" s="26">
        <v>135272</v>
      </c>
      <c r="E529" s="26">
        <v>121492</v>
      </c>
    </row>
    <row r="530" spans="3:5" ht="13.5" customHeight="1">
      <c r="C530" s="37">
        <v>43904</v>
      </c>
      <c r="D530" s="26">
        <v>135272</v>
      </c>
      <c r="E530" s="26">
        <v>121492</v>
      </c>
    </row>
    <row r="531" spans="3:5" ht="13.5" customHeight="1">
      <c r="C531" s="37">
        <v>43905</v>
      </c>
      <c r="D531" s="26">
        <v>135272</v>
      </c>
      <c r="E531" s="26">
        <v>121492</v>
      </c>
    </row>
    <row r="532" spans="3:5" ht="13.5" customHeight="1">
      <c r="C532" s="37">
        <v>43906</v>
      </c>
      <c r="D532" s="26">
        <v>135272</v>
      </c>
      <c r="E532" s="26">
        <v>121492</v>
      </c>
    </row>
    <row r="533" spans="3:5" ht="13.5" customHeight="1">
      <c r="C533" s="37">
        <v>43907</v>
      </c>
      <c r="D533" s="26">
        <v>135272</v>
      </c>
      <c r="E533" s="26">
        <v>121492</v>
      </c>
    </row>
    <row r="534" spans="3:5" ht="13.5" customHeight="1">
      <c r="C534" s="37">
        <v>43908</v>
      </c>
      <c r="D534" s="26">
        <v>135811</v>
      </c>
      <c r="E534" s="26">
        <v>121492</v>
      </c>
    </row>
    <row r="535" spans="3:5" ht="13.5" customHeight="1">
      <c r="C535" s="37">
        <v>43909</v>
      </c>
      <c r="D535" s="26">
        <v>135811</v>
      </c>
      <c r="E535" s="26">
        <v>121492</v>
      </c>
    </row>
    <row r="536" spans="3:5" ht="13.5" customHeight="1">
      <c r="C536" s="37">
        <v>43910</v>
      </c>
      <c r="D536" s="26">
        <v>135811</v>
      </c>
      <c r="E536" s="26">
        <v>121492</v>
      </c>
    </row>
    <row r="537" spans="3:5" ht="13.5" customHeight="1">
      <c r="C537" s="37">
        <v>43911</v>
      </c>
      <c r="D537" s="26">
        <v>135811</v>
      </c>
      <c r="E537" s="26">
        <v>121492</v>
      </c>
    </row>
    <row r="538" spans="3:5" ht="13.5" customHeight="1">
      <c r="C538" s="37">
        <v>43912</v>
      </c>
      <c r="D538" s="26">
        <v>135811</v>
      </c>
      <c r="E538" s="26">
        <v>121492</v>
      </c>
    </row>
    <row r="539" spans="3:5" ht="13.5" customHeight="1">
      <c r="C539" s="37">
        <v>43913</v>
      </c>
      <c r="D539" s="26">
        <v>135811</v>
      </c>
      <c r="E539" s="26">
        <v>121492</v>
      </c>
    </row>
    <row r="540" spans="3:5" ht="13.5" customHeight="1">
      <c r="C540" s="37">
        <v>43914</v>
      </c>
      <c r="D540" s="26">
        <v>135811</v>
      </c>
      <c r="E540" s="26">
        <v>121492</v>
      </c>
    </row>
    <row r="541" spans="3:5" ht="13.5" customHeight="1">
      <c r="C541" s="37">
        <v>43915</v>
      </c>
      <c r="D541" s="26">
        <v>141414</v>
      </c>
      <c r="E541" s="26">
        <v>121492</v>
      </c>
    </row>
    <row r="542" spans="3:5" ht="13.5" customHeight="1">
      <c r="C542" s="37">
        <v>43916</v>
      </c>
      <c r="D542" s="26">
        <v>141414</v>
      </c>
      <c r="E542" s="26">
        <v>121492</v>
      </c>
    </row>
    <row r="543" spans="3:5" ht="13.5" customHeight="1">
      <c r="C543" s="37">
        <v>43917</v>
      </c>
      <c r="D543" s="26">
        <v>141414</v>
      </c>
      <c r="E543" s="26">
        <v>121492</v>
      </c>
    </row>
    <row r="544" spans="3:5" ht="13.5" customHeight="1">
      <c r="C544" s="37">
        <v>43918</v>
      </c>
      <c r="D544" s="26">
        <v>141414</v>
      </c>
      <c r="E544" s="26">
        <v>121492</v>
      </c>
    </row>
    <row r="545" spans="3:5" ht="13.5" customHeight="1">
      <c r="C545" s="37">
        <v>43919</v>
      </c>
      <c r="D545" s="26">
        <v>141414</v>
      </c>
      <c r="E545" s="26">
        <v>121492</v>
      </c>
    </row>
    <row r="546" spans="3:5" ht="13.5" customHeight="1">
      <c r="C546" s="37">
        <v>43920</v>
      </c>
      <c r="D546" s="26">
        <v>141414</v>
      </c>
      <c r="E546" s="26">
        <v>121492</v>
      </c>
    </row>
    <row r="547" spans="3:5" ht="13.5" customHeight="1">
      <c r="C547" s="37">
        <v>43921</v>
      </c>
      <c r="D547" s="26">
        <v>141414</v>
      </c>
      <c r="E547" s="26">
        <v>121492</v>
      </c>
    </row>
    <row r="548" spans="3:5" ht="13.5" customHeight="1">
      <c r="C548" s="37">
        <v>43922</v>
      </c>
      <c r="D548" s="26">
        <v>144099</v>
      </c>
      <c r="E548" s="26">
        <v>133946.4</v>
      </c>
    </row>
    <row r="549" spans="3:5" ht="13.5" customHeight="1">
      <c r="C549" s="37">
        <v>43923</v>
      </c>
      <c r="D549" s="26">
        <v>144099</v>
      </c>
      <c r="E549" s="26">
        <v>133946.4</v>
      </c>
    </row>
    <row r="550" spans="3:5" ht="13.5" customHeight="1">
      <c r="C550" s="37">
        <v>43924</v>
      </c>
      <c r="D550" s="26">
        <v>144099</v>
      </c>
      <c r="E550" s="26">
        <v>133946.4</v>
      </c>
    </row>
    <row r="551" spans="3:5" ht="13.5" customHeight="1">
      <c r="C551" s="37">
        <v>43925</v>
      </c>
      <c r="D551" s="26">
        <v>144099</v>
      </c>
      <c r="E551" s="26">
        <v>133946.4</v>
      </c>
    </row>
    <row r="552" spans="3:5" ht="13.5" customHeight="1">
      <c r="C552" s="37">
        <v>43926</v>
      </c>
      <c r="D552" s="26">
        <v>144099</v>
      </c>
      <c r="E552" s="26">
        <v>133946.4</v>
      </c>
    </row>
    <row r="553" spans="3:5" ht="13.5" customHeight="1">
      <c r="C553" s="37">
        <v>43927</v>
      </c>
      <c r="D553" s="26">
        <v>144099</v>
      </c>
      <c r="E553" s="26">
        <v>133946.4</v>
      </c>
    </row>
    <row r="554" spans="3:5" ht="13.5" customHeight="1">
      <c r="C554" s="37">
        <v>43928</v>
      </c>
      <c r="D554" s="26">
        <v>144099</v>
      </c>
      <c r="E554" s="26">
        <v>133946.4</v>
      </c>
    </row>
    <row r="555" spans="3:5" ht="13.5" customHeight="1">
      <c r="C555" s="37">
        <v>43929</v>
      </c>
      <c r="D555" s="26">
        <v>142096</v>
      </c>
      <c r="E555" s="26">
        <v>133946.4</v>
      </c>
    </row>
    <row r="556" spans="3:5" ht="13.5" customHeight="1">
      <c r="C556" s="37">
        <v>43930</v>
      </c>
      <c r="D556" s="26">
        <v>142096</v>
      </c>
      <c r="E556" s="26">
        <v>133946.4</v>
      </c>
    </row>
    <row r="557" spans="3:5" ht="13.5" customHeight="1">
      <c r="C557" s="37">
        <v>43931</v>
      </c>
      <c r="D557" s="26">
        <v>142096</v>
      </c>
      <c r="E557" s="26">
        <v>133946.4</v>
      </c>
    </row>
    <row r="558" spans="3:5" ht="13.5" customHeight="1">
      <c r="C558" s="37">
        <v>43932</v>
      </c>
      <c r="D558" s="26">
        <v>142096</v>
      </c>
      <c r="E558" s="26">
        <v>133946.4</v>
      </c>
    </row>
    <row r="559" spans="3:5" ht="13.5" customHeight="1">
      <c r="C559" s="37">
        <v>43933</v>
      </c>
      <c r="D559" s="26">
        <v>142096</v>
      </c>
      <c r="E559" s="26">
        <v>133946.4</v>
      </c>
    </row>
    <row r="560" spans="3:5" ht="13.5" customHeight="1">
      <c r="C560" s="37">
        <v>43934</v>
      </c>
      <c r="D560" s="26">
        <v>142096</v>
      </c>
      <c r="E560" s="26">
        <v>133946.4</v>
      </c>
    </row>
    <row r="561" spans="3:5" ht="13.5" customHeight="1">
      <c r="C561" s="37">
        <v>43935</v>
      </c>
      <c r="D561" s="26">
        <v>142096</v>
      </c>
      <c r="E561" s="26">
        <v>133946.4</v>
      </c>
    </row>
    <row r="562" spans="3:5" ht="13.5" customHeight="1">
      <c r="C562" s="37">
        <v>43936</v>
      </c>
      <c r="D562" s="26">
        <v>139762</v>
      </c>
      <c r="E562" s="26">
        <v>133946.4</v>
      </c>
    </row>
    <row r="563" spans="3:5" ht="13.5" customHeight="1">
      <c r="C563" s="37">
        <v>43937</v>
      </c>
      <c r="D563" s="26">
        <v>139762</v>
      </c>
      <c r="E563" s="26">
        <v>133946.4</v>
      </c>
    </row>
    <row r="564" spans="3:5" ht="13.5" customHeight="1">
      <c r="C564" s="37">
        <v>43938</v>
      </c>
      <c r="D564" s="26">
        <v>139762</v>
      </c>
      <c r="E564" s="26">
        <v>133946.4</v>
      </c>
    </row>
    <row r="565" spans="3:5" ht="13.5" customHeight="1">
      <c r="C565" s="37">
        <v>43939</v>
      </c>
      <c r="D565" s="26">
        <v>139762</v>
      </c>
      <c r="E565" s="26">
        <v>133946.4</v>
      </c>
    </row>
    <row r="566" spans="3:5" ht="13.5" customHeight="1">
      <c r="C566" s="37">
        <v>43940</v>
      </c>
      <c r="D566" s="26">
        <v>139762</v>
      </c>
      <c r="E566" s="26">
        <v>133946.4</v>
      </c>
    </row>
    <row r="567" spans="3:5" ht="13.5" customHeight="1">
      <c r="C567" s="37">
        <v>43941</v>
      </c>
      <c r="D567" s="26">
        <v>139762</v>
      </c>
      <c r="E567" s="26">
        <v>133946.4</v>
      </c>
    </row>
    <row r="568" spans="3:5" ht="13.5" customHeight="1">
      <c r="C568" s="37">
        <v>43942</v>
      </c>
      <c r="D568" s="26">
        <v>139762</v>
      </c>
      <c r="E568" s="26">
        <v>133946.4</v>
      </c>
    </row>
    <row r="569" spans="3:5" ht="13.5" customHeight="1">
      <c r="C569" s="37">
        <v>43943</v>
      </c>
      <c r="D569" s="26">
        <v>138384</v>
      </c>
      <c r="E569" s="26">
        <v>133946.4</v>
      </c>
    </row>
    <row r="570" spans="3:5" ht="13.5" customHeight="1">
      <c r="C570" s="37">
        <v>43944</v>
      </c>
      <c r="D570" s="26">
        <v>138384</v>
      </c>
      <c r="E570" s="26">
        <v>133946.4</v>
      </c>
    </row>
    <row r="571" spans="3:5" ht="13.5" customHeight="1">
      <c r="C571" s="37">
        <v>43945</v>
      </c>
      <c r="D571" s="26">
        <v>138384</v>
      </c>
      <c r="E571" s="26">
        <v>133946.4</v>
      </c>
    </row>
    <row r="572" spans="3:5" ht="13.5" customHeight="1">
      <c r="C572" s="37">
        <v>43946</v>
      </c>
      <c r="D572" s="26">
        <v>138384</v>
      </c>
      <c r="E572" s="26">
        <v>133946.4</v>
      </c>
    </row>
    <row r="573" spans="3:5" ht="13.5" customHeight="1">
      <c r="C573" s="37">
        <v>43947</v>
      </c>
      <c r="D573" s="26">
        <v>138384</v>
      </c>
      <c r="E573" s="26">
        <v>133946.4</v>
      </c>
    </row>
    <row r="574" spans="3:5" ht="13.5" customHeight="1">
      <c r="C574" s="37">
        <v>43948</v>
      </c>
      <c r="D574" s="26">
        <v>138384</v>
      </c>
      <c r="E574" s="26">
        <v>133946.4</v>
      </c>
    </row>
    <row r="575" spans="3:5" ht="13.5" customHeight="1">
      <c r="C575" s="37">
        <v>43949</v>
      </c>
      <c r="D575" s="26">
        <v>138384</v>
      </c>
      <c r="E575" s="26">
        <v>133946.4</v>
      </c>
    </row>
    <row r="576" spans="3:5" ht="13.5" customHeight="1">
      <c r="C576" s="37">
        <v>43950</v>
      </c>
      <c r="D576" s="26">
        <v>141832</v>
      </c>
      <c r="E576" s="26">
        <v>133946.4</v>
      </c>
    </row>
    <row r="577" spans="3:5" ht="13.5" customHeight="1">
      <c r="C577" s="37">
        <v>43951</v>
      </c>
      <c r="D577" s="26">
        <v>141832</v>
      </c>
      <c r="E577" s="26">
        <v>133946.4</v>
      </c>
    </row>
    <row r="578" spans="3:5" ht="13.5" customHeight="1">
      <c r="C578" s="37">
        <v>43952</v>
      </c>
      <c r="D578" s="26">
        <v>141832</v>
      </c>
      <c r="E578" s="26">
        <v>142496.6</v>
      </c>
    </row>
    <row r="579" spans="3:5" ht="13.5" customHeight="1">
      <c r="C579" s="37">
        <v>43953</v>
      </c>
      <c r="D579" s="26">
        <v>141832</v>
      </c>
      <c r="E579" s="26">
        <v>142496.6</v>
      </c>
    </row>
    <row r="580" spans="3:5" ht="13.5" customHeight="1">
      <c r="C580" s="37">
        <v>43954</v>
      </c>
      <c r="D580" s="26">
        <v>141832</v>
      </c>
      <c r="E580" s="26">
        <v>142496.6</v>
      </c>
    </row>
    <row r="581" spans="3:5" ht="13.5" customHeight="1">
      <c r="C581" s="37">
        <v>43955</v>
      </c>
      <c r="D581" s="26">
        <v>141832</v>
      </c>
      <c r="E581" s="26">
        <v>142496.6</v>
      </c>
    </row>
    <row r="582" spans="3:5" ht="13.5" customHeight="1">
      <c r="C582" s="37">
        <v>43956</v>
      </c>
      <c r="D582" s="26">
        <v>141832</v>
      </c>
      <c r="E582" s="26">
        <v>142496.6</v>
      </c>
    </row>
    <row r="583" spans="3:5" ht="13.5" customHeight="1">
      <c r="C583" s="37">
        <v>43957</v>
      </c>
      <c r="D583" s="26">
        <v>143526</v>
      </c>
      <c r="E583" s="26">
        <v>142496.6</v>
      </c>
    </row>
    <row r="584" spans="3:5" ht="13.5" customHeight="1">
      <c r="C584" s="37">
        <v>43958</v>
      </c>
      <c r="D584" s="26">
        <v>143526</v>
      </c>
      <c r="E584" s="26">
        <v>142496.6</v>
      </c>
    </row>
    <row r="585" spans="3:5" ht="13.5" customHeight="1">
      <c r="C585" s="37">
        <v>43959</v>
      </c>
      <c r="D585" s="26">
        <v>143526</v>
      </c>
      <c r="E585" s="26">
        <v>142496.6</v>
      </c>
    </row>
    <row r="586" spans="3:5" ht="13.5" customHeight="1">
      <c r="C586" s="37">
        <v>43960</v>
      </c>
      <c r="D586" s="26">
        <v>143526</v>
      </c>
      <c r="E586" s="26">
        <v>142496.6</v>
      </c>
    </row>
    <row r="587" spans="3:5" ht="13.5" customHeight="1">
      <c r="C587" s="37">
        <v>43961</v>
      </c>
      <c r="D587" s="26">
        <v>143526</v>
      </c>
      <c r="E587" s="26">
        <v>142496.6</v>
      </c>
    </row>
    <row r="588" spans="3:5" ht="13.5" customHeight="1">
      <c r="C588" s="37">
        <v>43962</v>
      </c>
      <c r="D588" s="26">
        <v>143526</v>
      </c>
      <c r="E588" s="26">
        <v>142496.6</v>
      </c>
    </row>
    <row r="589" spans="3:5" ht="13.5" customHeight="1">
      <c r="C589" s="37">
        <v>43963</v>
      </c>
      <c r="D589" s="26">
        <v>143526</v>
      </c>
      <c r="E589" s="26">
        <v>142496.6</v>
      </c>
    </row>
    <row r="590" spans="3:5" ht="13.5" customHeight="1">
      <c r="C590" s="37">
        <v>43964</v>
      </c>
      <c r="D590" s="26">
        <v>145256</v>
      </c>
      <c r="E590" s="26">
        <v>142496.6</v>
      </c>
    </row>
    <row r="591" spans="3:5" ht="13.5" customHeight="1">
      <c r="C591" s="37">
        <v>43965</v>
      </c>
      <c r="D591" s="26">
        <v>145256</v>
      </c>
      <c r="E591" s="26">
        <v>142496.6</v>
      </c>
    </row>
    <row r="592" spans="3:5" ht="13.5" customHeight="1">
      <c r="C592" s="37">
        <v>43966</v>
      </c>
      <c r="D592" s="26">
        <v>145256</v>
      </c>
      <c r="E592" s="26">
        <v>142496.6</v>
      </c>
    </row>
    <row r="593" spans="3:5" ht="13.5" customHeight="1">
      <c r="C593" s="37">
        <v>43967</v>
      </c>
      <c r="D593" s="26">
        <v>145256</v>
      </c>
      <c r="E593" s="26">
        <v>142496.6</v>
      </c>
    </row>
    <row r="594" spans="3:5" ht="13.5" customHeight="1">
      <c r="C594" s="37">
        <v>43968</v>
      </c>
      <c r="D594" s="26">
        <v>145256</v>
      </c>
      <c r="E594" s="26">
        <v>142496.6</v>
      </c>
    </row>
    <row r="595" spans="3:5" ht="13.5" customHeight="1">
      <c r="C595" s="37">
        <v>43969</v>
      </c>
      <c r="D595" s="26">
        <v>145256</v>
      </c>
      <c r="E595" s="26">
        <v>142496.6</v>
      </c>
    </row>
    <row r="596" spans="3:5" ht="13.5" customHeight="1">
      <c r="C596" s="37">
        <v>43970</v>
      </c>
      <c r="D596" s="26">
        <v>145256</v>
      </c>
      <c r="E596" s="26">
        <v>142496.6</v>
      </c>
    </row>
    <row r="597" spans="3:5" ht="13.5" customHeight="1">
      <c r="C597" s="37">
        <v>43971</v>
      </c>
      <c r="D597" s="26">
        <v>149772</v>
      </c>
      <c r="E597" s="26">
        <v>142496.6</v>
      </c>
    </row>
    <row r="598" spans="3:5" ht="13.5" customHeight="1">
      <c r="C598" s="37">
        <v>43972</v>
      </c>
      <c r="D598" s="26">
        <v>149772</v>
      </c>
      <c r="E598" s="26">
        <v>142496.6</v>
      </c>
    </row>
    <row r="599" spans="3:5" ht="13.5" customHeight="1">
      <c r="C599" s="37">
        <v>43973</v>
      </c>
      <c r="D599" s="26">
        <v>149772</v>
      </c>
      <c r="E599" s="26">
        <v>142496.6</v>
      </c>
    </row>
    <row r="600" spans="3:5" ht="13.5" customHeight="1">
      <c r="C600" s="37">
        <v>43974</v>
      </c>
      <c r="D600" s="26">
        <v>149772</v>
      </c>
      <c r="E600" s="26">
        <v>142496.6</v>
      </c>
    </row>
    <row r="601" spans="3:5" ht="13.5" customHeight="1">
      <c r="C601" s="37">
        <v>43975</v>
      </c>
      <c r="D601" s="26">
        <v>149772</v>
      </c>
      <c r="E601" s="26">
        <v>142496.6</v>
      </c>
    </row>
    <row r="602" spans="3:5" ht="13.5" customHeight="1">
      <c r="C602" s="37">
        <v>43976</v>
      </c>
      <c r="D602" s="26">
        <v>149772</v>
      </c>
      <c r="E602" s="26">
        <v>142496.6</v>
      </c>
    </row>
    <row r="603" spans="3:5" ht="13.5" customHeight="1">
      <c r="C603" s="37">
        <v>43977</v>
      </c>
      <c r="D603" s="26">
        <v>149772</v>
      </c>
      <c r="E603" s="26">
        <v>142496.6</v>
      </c>
    </row>
    <row r="604" spans="3:5" ht="13.5" customHeight="1">
      <c r="C604" s="37">
        <v>43978</v>
      </c>
      <c r="D604" s="26">
        <v>152263</v>
      </c>
      <c r="E604" s="26">
        <v>142496.6</v>
      </c>
    </row>
    <row r="605" spans="3:5" ht="13.5" customHeight="1">
      <c r="C605" s="37">
        <v>43979</v>
      </c>
      <c r="D605" s="26">
        <v>152263</v>
      </c>
      <c r="E605" s="26">
        <v>142496.6</v>
      </c>
    </row>
    <row r="606" spans="3:5" ht="13.5" customHeight="1">
      <c r="C606" s="37">
        <v>43980</v>
      </c>
      <c r="D606" s="26">
        <v>152263</v>
      </c>
      <c r="E606" s="26">
        <v>142496.6</v>
      </c>
    </row>
    <row r="607" spans="3:5" ht="13.5" customHeight="1">
      <c r="C607" s="37">
        <v>43981</v>
      </c>
      <c r="D607" s="26">
        <v>152263</v>
      </c>
      <c r="E607" s="26">
        <v>142496.6</v>
      </c>
    </row>
    <row r="608" spans="3:5" ht="13.5" customHeight="1">
      <c r="C608" s="37">
        <v>43982</v>
      </c>
      <c r="D608" s="26">
        <v>152263</v>
      </c>
      <c r="E608" s="26">
        <v>142496.6</v>
      </c>
    </row>
    <row r="609" spans="3:5" ht="13.5" customHeight="1">
      <c r="C609" s="37">
        <v>43983</v>
      </c>
      <c r="D609" s="26">
        <v>152263</v>
      </c>
      <c r="E609" s="26">
        <v>143187.20000000001</v>
      </c>
    </row>
    <row r="610" spans="3:5" ht="13.5" customHeight="1">
      <c r="C610" s="37">
        <v>43984</v>
      </c>
      <c r="D610" s="26">
        <v>152263</v>
      </c>
      <c r="E610" s="26">
        <v>143187.20000000001</v>
      </c>
    </row>
    <row r="611" spans="3:5" ht="13.5" customHeight="1">
      <c r="C611" s="37">
        <v>43985</v>
      </c>
      <c r="D611" s="26">
        <v>153519</v>
      </c>
      <c r="E611" s="26">
        <v>143187.20000000001</v>
      </c>
    </row>
    <row r="612" spans="3:5" ht="13.5" customHeight="1">
      <c r="C612" s="37">
        <v>43986</v>
      </c>
      <c r="D612" s="26">
        <v>153519</v>
      </c>
      <c r="E612" s="26">
        <v>143187.20000000001</v>
      </c>
    </row>
    <row r="613" spans="3:5" ht="13.5" customHeight="1">
      <c r="C613" s="37">
        <v>43987</v>
      </c>
      <c r="D613" s="26">
        <v>153519</v>
      </c>
      <c r="E613" s="26">
        <v>143187.20000000001</v>
      </c>
    </row>
    <row r="614" spans="3:5" ht="13.5" customHeight="1">
      <c r="C614" s="37">
        <v>43988</v>
      </c>
      <c r="D614" s="26">
        <v>153519</v>
      </c>
      <c r="E614" s="26">
        <v>143187.20000000001</v>
      </c>
    </row>
    <row r="615" spans="3:5" ht="13.5" customHeight="1">
      <c r="C615" s="37">
        <v>43989</v>
      </c>
      <c r="D615" s="26">
        <v>153519</v>
      </c>
      <c r="E615" s="26">
        <v>143187.20000000001</v>
      </c>
    </row>
    <row r="616" spans="3:5" ht="13.5" customHeight="1">
      <c r="C616" s="37">
        <v>43990</v>
      </c>
      <c r="D616" s="26">
        <v>153519</v>
      </c>
      <c r="E616" s="26">
        <v>143187.20000000001</v>
      </c>
    </row>
    <row r="617" spans="3:5" ht="13.5" customHeight="1">
      <c r="C617" s="37">
        <v>43991</v>
      </c>
      <c r="D617" s="26">
        <v>153519</v>
      </c>
      <c r="E617" s="26">
        <v>143187.20000000001</v>
      </c>
    </row>
    <row r="618" spans="3:5" ht="13.5" customHeight="1">
      <c r="C618" s="37">
        <v>43992</v>
      </c>
      <c r="D618" s="26">
        <v>157404</v>
      </c>
      <c r="E618" s="26">
        <v>143187.20000000001</v>
      </c>
    </row>
    <row r="619" spans="3:5" ht="13.5" customHeight="1">
      <c r="C619" s="37">
        <v>43993</v>
      </c>
      <c r="D619" s="26">
        <v>157404</v>
      </c>
      <c r="E619" s="26">
        <v>143187.20000000001</v>
      </c>
    </row>
    <row r="620" spans="3:5" ht="13.5" customHeight="1">
      <c r="C620" s="37">
        <v>43994</v>
      </c>
      <c r="D620" s="26">
        <v>157404</v>
      </c>
      <c r="E620" s="26">
        <v>143187.20000000001</v>
      </c>
    </row>
    <row r="621" spans="3:5" ht="13.5" customHeight="1">
      <c r="C621" s="37">
        <v>43995</v>
      </c>
      <c r="D621" s="26">
        <v>157404</v>
      </c>
      <c r="E621" s="26">
        <v>143187.20000000001</v>
      </c>
    </row>
    <row r="622" spans="3:5" ht="13.5" customHeight="1">
      <c r="C622" s="37">
        <v>43996</v>
      </c>
      <c r="D622" s="26">
        <v>157404</v>
      </c>
      <c r="E622" s="26">
        <v>143187.20000000001</v>
      </c>
    </row>
    <row r="623" spans="3:5" ht="13.5" customHeight="1">
      <c r="C623" s="37">
        <v>43997</v>
      </c>
      <c r="D623" s="26">
        <v>157404</v>
      </c>
      <c r="E623" s="26">
        <v>143187.20000000001</v>
      </c>
    </row>
    <row r="624" spans="3:5" ht="13.5" customHeight="1">
      <c r="C624" s="37">
        <v>43998</v>
      </c>
      <c r="D624" s="26">
        <v>157404</v>
      </c>
      <c r="E624" s="26">
        <v>143187.20000000001</v>
      </c>
    </row>
    <row r="625" spans="3:5" ht="13.5" customHeight="1">
      <c r="C625" s="37">
        <v>43999</v>
      </c>
      <c r="D625" s="26">
        <v>157791</v>
      </c>
      <c r="E625" s="26">
        <v>143187.20000000001</v>
      </c>
    </row>
    <row r="626" spans="3:5" ht="13.5" customHeight="1">
      <c r="C626" s="37">
        <v>44000</v>
      </c>
      <c r="D626" s="26">
        <v>157791</v>
      </c>
      <c r="E626" s="26">
        <v>143187.20000000001</v>
      </c>
    </row>
    <row r="627" spans="3:5" ht="13.5" customHeight="1">
      <c r="C627" s="37">
        <v>44001</v>
      </c>
      <c r="D627" s="26">
        <v>157791</v>
      </c>
      <c r="E627" s="26">
        <v>143187.20000000001</v>
      </c>
    </row>
    <row r="628" spans="3:5" ht="13.5" customHeight="1">
      <c r="C628" s="37">
        <v>44002</v>
      </c>
      <c r="D628" s="26">
        <v>157791</v>
      </c>
      <c r="E628" s="26">
        <v>143187.20000000001</v>
      </c>
    </row>
    <row r="629" spans="3:5" ht="13.5" customHeight="1">
      <c r="C629" s="37">
        <v>44003</v>
      </c>
      <c r="D629" s="26">
        <v>157791</v>
      </c>
      <c r="E629" s="26">
        <v>143187.20000000001</v>
      </c>
    </row>
    <row r="630" spans="3:5" ht="13.5" customHeight="1">
      <c r="C630" s="37">
        <v>44004</v>
      </c>
      <c r="D630" s="26">
        <v>157791</v>
      </c>
      <c r="E630" s="26">
        <v>143187.20000000001</v>
      </c>
    </row>
    <row r="631" spans="3:5" ht="13.5" customHeight="1">
      <c r="C631" s="37">
        <v>44005</v>
      </c>
      <c r="D631" s="26">
        <v>157791</v>
      </c>
      <c r="E631" s="26">
        <v>143187.20000000001</v>
      </c>
    </row>
    <row r="632" spans="3:5" ht="13.5" customHeight="1">
      <c r="C632" s="37">
        <v>44006</v>
      </c>
      <c r="D632" s="26">
        <v>159219</v>
      </c>
      <c r="E632" s="26">
        <v>143187.20000000001</v>
      </c>
    </row>
    <row r="633" spans="3:5" ht="13.5" customHeight="1">
      <c r="C633" s="37">
        <v>44007</v>
      </c>
      <c r="D633" s="26">
        <v>159219</v>
      </c>
      <c r="E633" s="26">
        <v>143187.20000000001</v>
      </c>
    </row>
    <row r="634" spans="3:5" ht="13.5" customHeight="1">
      <c r="C634" s="37">
        <v>44008</v>
      </c>
      <c r="D634" s="26">
        <v>159219</v>
      </c>
      <c r="E634" s="26">
        <v>143187.20000000001</v>
      </c>
    </row>
    <row r="635" spans="3:5" ht="13.5" customHeight="1">
      <c r="C635" s="37">
        <v>44009</v>
      </c>
      <c r="D635" s="26">
        <v>159219</v>
      </c>
      <c r="E635" s="26">
        <v>143187.20000000001</v>
      </c>
    </row>
    <row r="636" spans="3:5" ht="13.5" customHeight="1">
      <c r="C636" s="37">
        <v>44010</v>
      </c>
      <c r="D636" s="26">
        <v>159219</v>
      </c>
      <c r="E636" s="26">
        <v>143187.20000000001</v>
      </c>
    </row>
    <row r="637" spans="3:5" ht="13.5" customHeight="1">
      <c r="C637" s="37">
        <v>44011</v>
      </c>
      <c r="D637" s="26">
        <v>159219</v>
      </c>
      <c r="E637" s="26">
        <v>143187.20000000001</v>
      </c>
    </row>
    <row r="638" spans="3:5" ht="13.5" customHeight="1">
      <c r="C638" s="37">
        <v>44012</v>
      </c>
      <c r="D638" s="26">
        <v>159219</v>
      </c>
      <c r="E638" s="26">
        <v>143187.20000000001</v>
      </c>
    </row>
    <row r="639" spans="3:5" ht="13.5" customHeight="1">
      <c r="C639" s="37">
        <v>44013</v>
      </c>
      <c r="D639" s="26">
        <v>164954</v>
      </c>
      <c r="E639" s="26">
        <v>155073</v>
      </c>
    </row>
    <row r="640" spans="3:5" ht="13.5" customHeight="1">
      <c r="C640" s="37">
        <v>44014</v>
      </c>
      <c r="D640" s="26">
        <v>164954</v>
      </c>
      <c r="E640" s="26">
        <v>155073</v>
      </c>
    </row>
    <row r="641" spans="3:5" ht="13.5" customHeight="1">
      <c r="C641" s="37">
        <v>44015</v>
      </c>
      <c r="D641" s="26">
        <v>164954</v>
      </c>
      <c r="E641" s="26">
        <v>155073</v>
      </c>
    </row>
    <row r="642" spans="3:5" ht="13.5" customHeight="1">
      <c r="C642" s="37">
        <v>44016</v>
      </c>
      <c r="D642" s="26">
        <v>164954</v>
      </c>
      <c r="E642" s="26">
        <v>155073</v>
      </c>
    </row>
    <row r="643" spans="3:5" ht="13.5" customHeight="1">
      <c r="C643" s="37">
        <v>44017</v>
      </c>
      <c r="D643" s="26">
        <v>164954</v>
      </c>
      <c r="E643" s="26">
        <v>155073</v>
      </c>
    </row>
    <row r="644" spans="3:5" ht="13.5" customHeight="1">
      <c r="C644" s="37">
        <v>44018</v>
      </c>
      <c r="D644" s="26">
        <v>164954</v>
      </c>
      <c r="E644" s="26">
        <v>155073</v>
      </c>
    </row>
    <row r="645" spans="3:5" ht="13.5" customHeight="1">
      <c r="C645" s="37">
        <v>44019</v>
      </c>
      <c r="D645" s="26">
        <v>164954</v>
      </c>
      <c r="E645" s="26">
        <v>155073</v>
      </c>
    </row>
    <row r="646" spans="3:5" ht="13.5" customHeight="1">
      <c r="C646" s="37">
        <v>44020</v>
      </c>
      <c r="D646" s="26">
        <v>169316</v>
      </c>
      <c r="E646" s="26">
        <v>155073</v>
      </c>
    </row>
    <row r="647" spans="3:5" ht="13.5" customHeight="1">
      <c r="C647" s="37">
        <v>44021</v>
      </c>
      <c r="D647" s="26">
        <v>169316</v>
      </c>
      <c r="E647" s="26">
        <v>155073</v>
      </c>
    </row>
    <row r="648" spans="3:5" ht="13.5" customHeight="1">
      <c r="C648" s="37">
        <v>44022</v>
      </c>
      <c r="D648" s="26">
        <v>169316</v>
      </c>
      <c r="E648" s="26">
        <v>155073</v>
      </c>
    </row>
    <row r="649" spans="3:5" ht="13.5" customHeight="1">
      <c r="C649" s="37">
        <v>44023</v>
      </c>
      <c r="D649" s="26">
        <v>169316</v>
      </c>
      <c r="E649" s="26">
        <v>155073</v>
      </c>
    </row>
    <row r="650" spans="3:5" ht="13.5" customHeight="1">
      <c r="C650" s="37">
        <v>44024</v>
      </c>
      <c r="D650" s="26">
        <v>169316</v>
      </c>
      <c r="E650" s="26">
        <v>155073</v>
      </c>
    </row>
    <row r="651" spans="3:5" ht="13.5" customHeight="1">
      <c r="C651" s="37">
        <v>44025</v>
      </c>
      <c r="D651" s="26">
        <v>169316</v>
      </c>
      <c r="E651" s="26">
        <v>155073</v>
      </c>
    </row>
    <row r="652" spans="3:5" ht="13.5" customHeight="1">
      <c r="C652" s="37">
        <v>44026</v>
      </c>
      <c r="D652" s="26">
        <v>169316</v>
      </c>
      <c r="E652" s="26">
        <v>155073</v>
      </c>
    </row>
    <row r="653" spans="3:5" ht="13.5" customHeight="1">
      <c r="C653" s="37">
        <v>44027</v>
      </c>
      <c r="D653" s="26">
        <v>171203</v>
      </c>
      <c r="E653" s="26">
        <v>155073</v>
      </c>
    </row>
    <row r="654" spans="3:5" ht="13.5" customHeight="1">
      <c r="C654" s="37">
        <v>44028</v>
      </c>
      <c r="D654" s="26">
        <v>171203</v>
      </c>
      <c r="E654" s="26">
        <v>155073</v>
      </c>
    </row>
    <row r="655" spans="3:5" ht="13.5" customHeight="1">
      <c r="C655" s="37">
        <v>44029</v>
      </c>
      <c r="D655" s="26">
        <v>171203</v>
      </c>
      <c r="E655" s="26">
        <v>155073</v>
      </c>
    </row>
    <row r="656" spans="3:5" ht="13.5" customHeight="1">
      <c r="C656" s="37">
        <v>44030</v>
      </c>
      <c r="D656" s="26">
        <v>171203</v>
      </c>
      <c r="E656" s="26">
        <v>155073</v>
      </c>
    </row>
    <row r="657" spans="3:5" ht="13.5" customHeight="1">
      <c r="C657" s="37">
        <v>44031</v>
      </c>
      <c r="D657" s="26">
        <v>171203</v>
      </c>
      <c r="E657" s="26">
        <v>155073</v>
      </c>
    </row>
    <row r="658" spans="3:5" ht="13.5" customHeight="1">
      <c r="C658" s="37">
        <v>44032</v>
      </c>
      <c r="D658" s="26">
        <v>171203</v>
      </c>
      <c r="E658" s="26">
        <v>155073</v>
      </c>
    </row>
    <row r="659" spans="3:5" ht="13.5" customHeight="1">
      <c r="C659" s="37">
        <v>44033</v>
      </c>
      <c r="D659" s="26">
        <v>171203</v>
      </c>
      <c r="E659" s="26">
        <v>155073</v>
      </c>
    </row>
    <row r="660" spans="3:5" ht="13.5" customHeight="1">
      <c r="C660" s="37">
        <v>44034</v>
      </c>
      <c r="D660" s="26">
        <v>173350</v>
      </c>
      <c r="E660" s="26">
        <v>155073</v>
      </c>
    </row>
    <row r="661" spans="3:5" ht="13.5" customHeight="1">
      <c r="C661" s="37">
        <v>44035</v>
      </c>
      <c r="D661" s="26">
        <v>173350</v>
      </c>
      <c r="E661" s="26">
        <v>155073</v>
      </c>
    </row>
    <row r="662" spans="3:5" ht="13.5" customHeight="1">
      <c r="C662" s="37">
        <v>44036</v>
      </c>
      <c r="D662" s="26">
        <v>173350</v>
      </c>
      <c r="E662" s="26">
        <v>155073</v>
      </c>
    </row>
    <row r="663" spans="3:5" ht="13.5" customHeight="1">
      <c r="C663" s="37">
        <v>44037</v>
      </c>
      <c r="D663" s="26">
        <v>173350</v>
      </c>
      <c r="E663" s="26">
        <v>155073</v>
      </c>
    </row>
    <row r="664" spans="3:5" ht="13.5" customHeight="1">
      <c r="C664" s="37">
        <v>44038</v>
      </c>
      <c r="D664" s="26">
        <v>173350</v>
      </c>
      <c r="E664" s="26">
        <v>155073</v>
      </c>
    </row>
    <row r="665" spans="3:5" ht="13.5" customHeight="1">
      <c r="C665" s="37">
        <v>44039</v>
      </c>
      <c r="D665" s="26">
        <v>173350</v>
      </c>
      <c r="E665" s="26">
        <v>155073</v>
      </c>
    </row>
    <row r="666" spans="3:5" ht="13.5" customHeight="1">
      <c r="C666" s="37">
        <v>44040</v>
      </c>
      <c r="D666" s="26">
        <v>173350</v>
      </c>
      <c r="E666" s="26">
        <v>155073</v>
      </c>
    </row>
    <row r="667" spans="3:5" ht="13.5" customHeight="1">
      <c r="C667" s="37">
        <v>44041</v>
      </c>
      <c r="D667" s="26">
        <v>178933</v>
      </c>
      <c r="E667" s="26">
        <v>155073</v>
      </c>
    </row>
    <row r="668" spans="3:5" ht="13.5" customHeight="1">
      <c r="C668" s="37">
        <v>44042</v>
      </c>
      <c r="D668" s="26">
        <v>178933</v>
      </c>
      <c r="E668" s="26">
        <v>155073</v>
      </c>
    </row>
    <row r="669" spans="3:5" ht="13.5" customHeight="1">
      <c r="C669" s="37">
        <v>44043</v>
      </c>
      <c r="D669" s="26">
        <v>178933</v>
      </c>
      <c r="E669" s="26">
        <v>155073</v>
      </c>
    </row>
    <row r="670" spans="3:5" ht="13.5" customHeight="1">
      <c r="C670" s="37">
        <v>44044</v>
      </c>
      <c r="D670" s="26">
        <v>178933</v>
      </c>
      <c r="E670" s="26">
        <v>168443.6</v>
      </c>
    </row>
    <row r="671" spans="3:5" ht="13.5" customHeight="1">
      <c r="C671" s="37">
        <v>44045</v>
      </c>
      <c r="D671" s="26">
        <v>178933</v>
      </c>
      <c r="E671" s="26">
        <v>168443.6</v>
      </c>
    </row>
    <row r="672" spans="3:5" ht="13.5" customHeight="1">
      <c r="C672" s="37">
        <v>44046</v>
      </c>
      <c r="D672" s="26">
        <v>178933</v>
      </c>
      <c r="E672" s="26">
        <v>168443.6</v>
      </c>
    </row>
    <row r="673" spans="3:5" ht="13.5" customHeight="1">
      <c r="C673" s="37">
        <v>44047</v>
      </c>
      <c r="D673" s="26">
        <v>178933</v>
      </c>
      <c r="E673" s="26">
        <v>168443.6</v>
      </c>
    </row>
    <row r="674" spans="3:5" ht="13.5" customHeight="1">
      <c r="C674" s="37">
        <v>44048</v>
      </c>
      <c r="D674" s="26">
        <v>179085</v>
      </c>
      <c r="E674" s="26">
        <v>168443.6</v>
      </c>
    </row>
    <row r="675" spans="3:5" ht="13.5" customHeight="1">
      <c r="C675" s="37">
        <v>44049</v>
      </c>
      <c r="D675" s="26">
        <v>179085</v>
      </c>
      <c r="E675" s="26">
        <v>168443.6</v>
      </c>
    </row>
    <row r="676" spans="3:5" ht="13.5" customHeight="1">
      <c r="C676" s="37">
        <v>44050</v>
      </c>
      <c r="D676" s="26">
        <v>179085</v>
      </c>
      <c r="E676" s="26">
        <v>168443.6</v>
      </c>
    </row>
    <row r="677" spans="3:5" ht="13.5" customHeight="1">
      <c r="C677" s="37">
        <v>44051</v>
      </c>
      <c r="D677" s="26">
        <v>179085</v>
      </c>
      <c r="E677" s="26">
        <v>168443.6</v>
      </c>
    </row>
    <row r="678" spans="3:5" ht="13.5" customHeight="1">
      <c r="C678" s="37">
        <v>44052</v>
      </c>
      <c r="D678" s="26">
        <v>179085</v>
      </c>
      <c r="E678" s="26">
        <v>168443.6</v>
      </c>
    </row>
    <row r="679" spans="3:5" ht="13.5" customHeight="1">
      <c r="C679" s="37">
        <v>44053</v>
      </c>
      <c r="D679" s="26">
        <v>179085</v>
      </c>
      <c r="E679" s="26">
        <v>168443.6</v>
      </c>
    </row>
    <row r="680" spans="3:5" ht="13.5" customHeight="1">
      <c r="C680" s="37">
        <v>44054</v>
      </c>
      <c r="D680" s="26">
        <v>179085</v>
      </c>
      <c r="E680" s="26">
        <v>168443.6</v>
      </c>
    </row>
    <row r="681" spans="3:5" ht="13.5" customHeight="1">
      <c r="C681" s="37">
        <v>44055</v>
      </c>
      <c r="D681" s="26">
        <v>182479</v>
      </c>
      <c r="E681" s="26">
        <v>168443.6</v>
      </c>
    </row>
    <row r="682" spans="3:5" ht="13.5" customHeight="1">
      <c r="C682" s="37">
        <v>44056</v>
      </c>
      <c r="D682" s="26">
        <v>182479</v>
      </c>
      <c r="E682" s="26">
        <v>168443.6</v>
      </c>
    </row>
    <row r="683" spans="3:5" ht="13.5" customHeight="1">
      <c r="C683" s="37">
        <v>44057</v>
      </c>
      <c r="D683" s="26">
        <v>182479</v>
      </c>
      <c r="E683" s="26">
        <v>168443.6</v>
      </c>
    </row>
    <row r="684" spans="3:5" ht="13.5" customHeight="1">
      <c r="C684" s="37">
        <v>44058</v>
      </c>
      <c r="D684" s="26">
        <v>182479</v>
      </c>
      <c r="E684" s="26">
        <v>168443.6</v>
      </c>
    </row>
    <row r="685" spans="3:5" ht="13.5" customHeight="1">
      <c r="C685" s="37">
        <v>44059</v>
      </c>
      <c r="D685" s="26">
        <v>182479</v>
      </c>
      <c r="E685" s="26">
        <v>168443.6</v>
      </c>
    </row>
    <row r="686" spans="3:5" ht="13.5" customHeight="1">
      <c r="C686" s="37">
        <v>44060</v>
      </c>
      <c r="D686" s="26">
        <v>182479</v>
      </c>
      <c r="E686" s="26">
        <v>168443.6</v>
      </c>
    </row>
    <row r="687" spans="3:5" ht="13.5" customHeight="1">
      <c r="C687" s="37">
        <v>44061</v>
      </c>
      <c r="D687" s="26">
        <v>182479</v>
      </c>
      <c r="E687" s="26">
        <v>168443.6</v>
      </c>
    </row>
    <row r="688" spans="3:5" ht="13.5" customHeight="1">
      <c r="C688" s="37">
        <v>44062</v>
      </c>
      <c r="D688" s="26">
        <v>189626</v>
      </c>
      <c r="E688" s="26">
        <v>168443.6</v>
      </c>
    </row>
    <row r="689" spans="3:5" ht="13.5" customHeight="1">
      <c r="C689" s="37">
        <v>44063</v>
      </c>
      <c r="D689" s="26">
        <v>189626</v>
      </c>
      <c r="E689" s="26">
        <v>168443.6</v>
      </c>
    </row>
    <row r="690" spans="3:5" ht="13.5" customHeight="1">
      <c r="C690" s="37">
        <v>44064</v>
      </c>
      <c r="D690" s="26">
        <v>189626</v>
      </c>
      <c r="E690" s="26">
        <v>168443.6</v>
      </c>
    </row>
    <row r="691" spans="3:5" ht="13.5" customHeight="1">
      <c r="C691" s="37">
        <v>44065</v>
      </c>
      <c r="D691" s="26">
        <v>189626</v>
      </c>
      <c r="E691" s="26">
        <v>168443.6</v>
      </c>
    </row>
    <row r="692" spans="3:5" ht="13.5" customHeight="1">
      <c r="C692" s="37">
        <v>44066</v>
      </c>
      <c r="D692" s="26">
        <v>189626</v>
      </c>
      <c r="E692" s="26">
        <v>168443.6</v>
      </c>
    </row>
    <row r="693" spans="3:5" ht="13.5" customHeight="1">
      <c r="C693" s="37">
        <v>44067</v>
      </c>
      <c r="D693" s="26">
        <v>189626</v>
      </c>
      <c r="E693" s="26">
        <v>168443.6</v>
      </c>
    </row>
    <row r="694" spans="3:5" ht="13.5" customHeight="1">
      <c r="C694" s="37">
        <v>44068</v>
      </c>
      <c r="D694" s="26">
        <v>189626</v>
      </c>
      <c r="E694" s="26">
        <v>168443.6</v>
      </c>
    </row>
    <row r="695" spans="3:5" ht="13.5" customHeight="1">
      <c r="C695" s="37">
        <v>44069</v>
      </c>
      <c r="D695" s="26">
        <v>197320</v>
      </c>
      <c r="E695" s="26">
        <v>168443.6</v>
      </c>
    </row>
    <row r="696" spans="3:5" ht="13.5" customHeight="1">
      <c r="C696" s="37">
        <v>44070</v>
      </c>
      <c r="D696" s="26">
        <v>197320</v>
      </c>
      <c r="E696" s="26">
        <v>168443.6</v>
      </c>
    </row>
    <row r="697" spans="3:5" ht="13.5" customHeight="1">
      <c r="C697" s="37">
        <v>44071</v>
      </c>
      <c r="D697" s="26">
        <v>197320</v>
      </c>
      <c r="E697" s="26">
        <v>168443.6</v>
      </c>
    </row>
    <row r="698" spans="3:5" ht="13.5" customHeight="1">
      <c r="C698" s="37">
        <v>44072</v>
      </c>
      <c r="D698" s="26">
        <v>197320</v>
      </c>
      <c r="E698" s="26">
        <v>168443.6</v>
      </c>
    </row>
    <row r="699" spans="3:5" ht="13.5" customHeight="1">
      <c r="C699" s="37">
        <v>44073</v>
      </c>
      <c r="D699" s="26">
        <v>197320</v>
      </c>
      <c r="E699" s="26">
        <v>168443.6</v>
      </c>
    </row>
    <row r="700" spans="3:5" ht="13.5" customHeight="1">
      <c r="C700" s="37">
        <v>44074</v>
      </c>
      <c r="D700" s="26">
        <v>197320</v>
      </c>
      <c r="E700" s="26">
        <v>168443.6</v>
      </c>
    </row>
    <row r="701" spans="3:5" ht="13.5" customHeight="1">
      <c r="C701" s="37">
        <v>44075</v>
      </c>
      <c r="D701" s="26">
        <v>197320</v>
      </c>
      <c r="E701" s="26">
        <v>179085</v>
      </c>
    </row>
    <row r="702" spans="3:5" ht="13.5" customHeight="1">
      <c r="C702" s="37">
        <v>44076</v>
      </c>
      <c r="D702" s="26">
        <v>211417</v>
      </c>
      <c r="E702" s="26">
        <v>179085</v>
      </c>
    </row>
    <row r="703" spans="3:5" ht="13.5" customHeight="1">
      <c r="C703" s="37">
        <v>44077</v>
      </c>
      <c r="D703" s="26">
        <v>211417</v>
      </c>
      <c r="E703" s="26">
        <v>179085</v>
      </c>
    </row>
    <row r="704" spans="3:5" ht="13.5" customHeight="1">
      <c r="C704" s="37">
        <v>44078</v>
      </c>
      <c r="D704" s="26">
        <v>211417</v>
      </c>
      <c r="E704" s="26">
        <v>179085</v>
      </c>
    </row>
    <row r="705" spans="3:5" ht="13.5" customHeight="1">
      <c r="C705" s="37">
        <v>44079</v>
      </c>
      <c r="D705" s="26">
        <v>211417</v>
      </c>
      <c r="E705" s="26">
        <v>179085</v>
      </c>
    </row>
    <row r="706" spans="3:5" ht="13.5" customHeight="1">
      <c r="C706" s="37">
        <v>44080</v>
      </c>
      <c r="D706" s="26">
        <v>211417</v>
      </c>
      <c r="E706" s="26">
        <v>179085</v>
      </c>
    </row>
    <row r="707" spans="3:5" ht="13.5" customHeight="1">
      <c r="C707" s="37">
        <v>44081</v>
      </c>
      <c r="D707" s="26">
        <v>211417</v>
      </c>
      <c r="E707" s="26">
        <v>179085</v>
      </c>
    </row>
    <row r="708" spans="3:5" ht="13.5" customHeight="1">
      <c r="C708" s="37">
        <v>44082</v>
      </c>
      <c r="D708" s="26">
        <v>211417</v>
      </c>
      <c r="E708" s="26">
        <v>179085</v>
      </c>
    </row>
    <row r="709" spans="3:5" ht="13.5" customHeight="1">
      <c r="C709" s="37">
        <v>44083</v>
      </c>
      <c r="D709" s="26">
        <v>219722</v>
      </c>
      <c r="E709" s="26">
        <v>179085</v>
      </c>
    </row>
    <row r="710" spans="3:5" ht="13.5" customHeight="1">
      <c r="C710" s="37">
        <v>44084</v>
      </c>
      <c r="D710" s="26">
        <v>219722</v>
      </c>
      <c r="E710" s="26">
        <v>179085</v>
      </c>
    </row>
    <row r="711" spans="3:5" ht="13.5" customHeight="1">
      <c r="C711" s="37">
        <v>44085</v>
      </c>
      <c r="D711" s="26">
        <v>219722</v>
      </c>
      <c r="E711" s="26">
        <v>179085</v>
      </c>
    </row>
    <row r="712" spans="3:5" ht="13.5" customHeight="1">
      <c r="C712" s="37">
        <v>44086</v>
      </c>
      <c r="D712" s="26">
        <v>219722</v>
      </c>
      <c r="E712" s="26">
        <v>179085</v>
      </c>
    </row>
    <row r="713" spans="3:5" ht="13.5" customHeight="1">
      <c r="C713" s="37">
        <v>44087</v>
      </c>
      <c r="D713" s="26">
        <v>219722</v>
      </c>
      <c r="E713" s="26">
        <v>179085</v>
      </c>
    </row>
    <row r="714" spans="3:5" ht="13.5" customHeight="1">
      <c r="C714" s="37">
        <v>44088</v>
      </c>
      <c r="D714" s="26">
        <v>219722</v>
      </c>
      <c r="E714" s="26">
        <v>179085</v>
      </c>
    </row>
    <row r="715" spans="3:5" ht="13.5" customHeight="1">
      <c r="C715" s="37">
        <v>44089</v>
      </c>
      <c r="D715" s="26">
        <v>219722</v>
      </c>
      <c r="E715" s="26">
        <v>179085</v>
      </c>
    </row>
    <row r="716" spans="3:5" ht="13.5" customHeight="1">
      <c r="C716" s="37">
        <v>44090</v>
      </c>
      <c r="D716" s="26">
        <v>219405</v>
      </c>
      <c r="E716" s="26">
        <v>179085</v>
      </c>
    </row>
    <row r="717" spans="3:5" ht="13.5" customHeight="1">
      <c r="C717" s="37">
        <v>44091</v>
      </c>
      <c r="D717" s="26">
        <v>219405</v>
      </c>
      <c r="E717" s="26">
        <v>179085</v>
      </c>
    </row>
    <row r="718" spans="3:5" ht="13.5" customHeight="1">
      <c r="C718" s="37">
        <v>44092</v>
      </c>
      <c r="D718" s="26">
        <v>219405</v>
      </c>
      <c r="E718" s="26">
        <v>179085</v>
      </c>
    </row>
    <row r="719" spans="3:5" ht="13.5" customHeight="1">
      <c r="C719" s="37">
        <v>44093</v>
      </c>
      <c r="D719" s="26">
        <v>219405</v>
      </c>
      <c r="E719" s="26">
        <v>179085</v>
      </c>
    </row>
    <row r="720" spans="3:5" ht="13.5" customHeight="1">
      <c r="C720" s="37">
        <v>44094</v>
      </c>
      <c r="D720" s="26">
        <v>219405</v>
      </c>
      <c r="E720" s="26">
        <v>179085</v>
      </c>
    </row>
    <row r="721" spans="3:5" ht="13.5" customHeight="1">
      <c r="C721" s="37">
        <v>44095</v>
      </c>
      <c r="D721" s="26">
        <v>219405</v>
      </c>
      <c r="E721" s="26">
        <v>179085</v>
      </c>
    </row>
    <row r="722" spans="3:5" ht="13.5" customHeight="1">
      <c r="C722" s="37">
        <v>44096</v>
      </c>
      <c r="D722" s="26">
        <v>219405</v>
      </c>
      <c r="E722" s="26">
        <v>179085</v>
      </c>
    </row>
    <row r="723" spans="3:5" ht="13.5" customHeight="1">
      <c r="C723" s="37">
        <v>44097</v>
      </c>
      <c r="D723" s="26">
        <v>230407</v>
      </c>
      <c r="E723" s="26">
        <v>179085</v>
      </c>
    </row>
    <row r="724" spans="3:5" ht="13.5" customHeight="1">
      <c r="C724" s="37">
        <v>44098</v>
      </c>
      <c r="D724" s="26">
        <v>230407</v>
      </c>
      <c r="E724" s="26">
        <v>179085</v>
      </c>
    </row>
    <row r="725" spans="3:5" ht="13.5" customHeight="1">
      <c r="C725" s="37">
        <v>44099</v>
      </c>
      <c r="D725" s="26">
        <v>230407</v>
      </c>
      <c r="E725" s="26">
        <v>179085</v>
      </c>
    </row>
    <row r="726" spans="3:5" ht="13.5" customHeight="1">
      <c r="C726" s="37">
        <v>44100</v>
      </c>
      <c r="D726" s="26">
        <v>230407</v>
      </c>
      <c r="E726" s="26">
        <v>179085</v>
      </c>
    </row>
    <row r="727" spans="3:5" ht="13.5" customHeight="1">
      <c r="C727" s="37">
        <v>44101</v>
      </c>
      <c r="D727" s="26">
        <v>230407</v>
      </c>
      <c r="E727" s="26">
        <v>179085</v>
      </c>
    </row>
    <row r="728" spans="3:5" ht="13.5" customHeight="1">
      <c r="C728" s="37">
        <v>44102</v>
      </c>
      <c r="D728" s="26">
        <v>230407</v>
      </c>
      <c r="E728" s="26">
        <v>179085</v>
      </c>
    </row>
    <row r="729" spans="3:5" ht="13.5" customHeight="1">
      <c r="C729" s="37">
        <v>44103</v>
      </c>
      <c r="D729" s="26">
        <v>230407</v>
      </c>
      <c r="E729" s="26">
        <v>179085</v>
      </c>
    </row>
    <row r="730" spans="3:5" ht="13.5" customHeight="1">
      <c r="C730" s="37">
        <v>44104</v>
      </c>
      <c r="D730" s="26">
        <v>239304</v>
      </c>
      <c r="E730" s="26">
        <v>179085</v>
      </c>
    </row>
    <row r="731" spans="3:5" ht="13.5" customHeight="1">
      <c r="C731" s="37">
        <v>44105</v>
      </c>
      <c r="D731" s="26">
        <v>239304</v>
      </c>
      <c r="E731" s="26">
        <v>216400</v>
      </c>
    </row>
    <row r="732" spans="3:5" ht="13.5" customHeight="1">
      <c r="C732" s="37">
        <v>44106</v>
      </c>
      <c r="D732" s="26">
        <v>239304</v>
      </c>
      <c r="E732" s="26">
        <v>216400</v>
      </c>
    </row>
    <row r="733" spans="3:5" ht="13.5" customHeight="1">
      <c r="C733" s="37">
        <v>44107</v>
      </c>
      <c r="D733" s="26">
        <v>239304</v>
      </c>
      <c r="E733" s="26">
        <v>216400</v>
      </c>
    </row>
    <row r="734" spans="3:5" ht="13.5" customHeight="1">
      <c r="C734" s="37">
        <v>44108</v>
      </c>
      <c r="D734" s="26">
        <v>239304</v>
      </c>
      <c r="E734" s="26">
        <v>216400</v>
      </c>
    </row>
    <row r="735" spans="3:5" ht="13.5" customHeight="1">
      <c r="C735" s="37">
        <v>44109</v>
      </c>
      <c r="D735" s="26">
        <v>239304</v>
      </c>
      <c r="E735" s="26">
        <v>216400</v>
      </c>
    </row>
    <row r="736" spans="3:5" ht="13.5" customHeight="1">
      <c r="C736" s="37">
        <v>44110</v>
      </c>
      <c r="D736" s="26">
        <v>239304</v>
      </c>
      <c r="E736" s="26">
        <v>216400</v>
      </c>
    </row>
    <row r="737" spans="3:5" ht="13.5" customHeight="1">
      <c r="C737" s="37">
        <v>44111</v>
      </c>
      <c r="D737" s="26">
        <v>238837</v>
      </c>
      <c r="E737" s="26">
        <v>216400</v>
      </c>
    </row>
    <row r="738" spans="3:5" ht="13.5" customHeight="1">
      <c r="C738" s="37">
        <v>44112</v>
      </c>
      <c r="D738" s="26">
        <v>238837</v>
      </c>
      <c r="E738" s="26">
        <v>216400</v>
      </c>
    </row>
    <row r="739" spans="3:5" ht="13.5" customHeight="1">
      <c r="C739" s="37">
        <v>44113</v>
      </c>
      <c r="D739" s="26">
        <v>238837</v>
      </c>
      <c r="E739" s="26">
        <v>216400</v>
      </c>
    </row>
    <row r="740" spans="3:5" ht="13.5" customHeight="1">
      <c r="C740" s="37">
        <v>44114</v>
      </c>
      <c r="D740" s="26">
        <v>238837</v>
      </c>
      <c r="E740" s="26">
        <v>216400</v>
      </c>
    </row>
    <row r="741" spans="3:5" ht="13.5" customHeight="1">
      <c r="C741" s="37">
        <v>44115</v>
      </c>
      <c r="D741" s="26">
        <v>238837</v>
      </c>
      <c r="E741" s="26">
        <v>216400</v>
      </c>
    </row>
    <row r="742" spans="3:5" ht="13.5" customHeight="1">
      <c r="C742" s="37">
        <v>44116</v>
      </c>
      <c r="D742" s="26">
        <v>238837</v>
      </c>
      <c r="E742" s="26">
        <v>216400</v>
      </c>
    </row>
    <row r="743" spans="3:5" ht="13.5" customHeight="1">
      <c r="C743" s="37">
        <v>44117</v>
      </c>
      <c r="D743" s="26">
        <v>238837</v>
      </c>
      <c r="E743" s="26">
        <v>216400</v>
      </c>
    </row>
    <row r="744" spans="3:5" ht="13.5" customHeight="1">
      <c r="C744" s="37">
        <v>44118</v>
      </c>
      <c r="D744" s="26">
        <v>239818</v>
      </c>
      <c r="E744" s="26">
        <v>216400</v>
      </c>
    </row>
    <row r="745" spans="3:5" ht="13.5" customHeight="1">
      <c r="C745" s="37">
        <v>44119</v>
      </c>
      <c r="D745" s="26">
        <v>239818</v>
      </c>
      <c r="E745" s="26">
        <v>216400</v>
      </c>
    </row>
    <row r="746" spans="3:5" ht="13.5" customHeight="1">
      <c r="C746" s="37">
        <v>44120</v>
      </c>
      <c r="D746" s="26">
        <v>239818</v>
      </c>
      <c r="E746" s="26">
        <v>216400</v>
      </c>
    </row>
    <row r="747" spans="3:5" ht="13.5" customHeight="1">
      <c r="C747" s="37">
        <v>44121</v>
      </c>
      <c r="D747" s="26">
        <v>239818</v>
      </c>
      <c r="E747" s="26">
        <v>216400</v>
      </c>
    </row>
    <row r="748" spans="3:5" ht="13.5" customHeight="1">
      <c r="C748" s="37">
        <v>44122</v>
      </c>
      <c r="D748" s="26">
        <v>239818</v>
      </c>
      <c r="E748" s="26">
        <v>216400</v>
      </c>
    </row>
    <row r="749" spans="3:5" ht="13.5" customHeight="1">
      <c r="C749" s="37">
        <v>44123</v>
      </c>
      <c r="D749" s="26">
        <v>239818</v>
      </c>
      <c r="E749" s="26">
        <v>216400</v>
      </c>
    </row>
    <row r="750" spans="3:5" ht="13.5" customHeight="1">
      <c r="C750" s="37">
        <v>44124</v>
      </c>
      <c r="D750" s="26">
        <v>239818</v>
      </c>
      <c r="E750" s="26">
        <v>216400</v>
      </c>
    </row>
    <row r="751" spans="3:5" ht="13.5" customHeight="1">
      <c r="C751" s="37">
        <v>44125</v>
      </c>
      <c r="D751" s="26">
        <v>266123</v>
      </c>
      <c r="E751" s="26">
        <v>216400</v>
      </c>
    </row>
    <row r="752" spans="3:5" ht="13.5" customHeight="1">
      <c r="C752" s="37">
        <v>44126</v>
      </c>
      <c r="D752" s="26">
        <v>266123</v>
      </c>
      <c r="E752" s="26">
        <v>216400</v>
      </c>
    </row>
    <row r="753" spans="3:5" ht="13.5" customHeight="1">
      <c r="C753" s="37">
        <v>44127</v>
      </c>
      <c r="D753" s="26">
        <v>266123</v>
      </c>
      <c r="E753" s="26">
        <v>216400</v>
      </c>
    </row>
    <row r="754" spans="3:5" ht="13.5" customHeight="1">
      <c r="C754" s="37">
        <v>44128</v>
      </c>
      <c r="D754" s="26">
        <v>266123</v>
      </c>
      <c r="E754" s="26">
        <v>216400</v>
      </c>
    </row>
    <row r="755" spans="3:5" ht="13.5" customHeight="1">
      <c r="C755" s="37">
        <v>44129</v>
      </c>
      <c r="D755" s="26">
        <v>266123</v>
      </c>
      <c r="E755" s="26">
        <v>216400</v>
      </c>
    </row>
    <row r="756" spans="3:5" ht="13.5" customHeight="1">
      <c r="C756" s="37">
        <v>44130</v>
      </c>
      <c r="D756" s="26">
        <v>266123</v>
      </c>
      <c r="E756" s="26">
        <v>216400</v>
      </c>
    </row>
    <row r="757" spans="3:5" ht="13.5" customHeight="1">
      <c r="C757" s="37">
        <v>44131</v>
      </c>
      <c r="D757" s="26">
        <v>266123</v>
      </c>
      <c r="E757" s="26">
        <v>216400</v>
      </c>
    </row>
    <row r="758" spans="3:5" ht="13.5" customHeight="1">
      <c r="C758" s="37">
        <v>44132</v>
      </c>
      <c r="D758" s="26">
        <v>277077</v>
      </c>
      <c r="E758" s="26">
        <v>216400</v>
      </c>
    </row>
    <row r="759" spans="3:5" ht="13.5" customHeight="1">
      <c r="C759" s="37">
        <v>44133</v>
      </c>
      <c r="D759" s="26">
        <v>277077</v>
      </c>
      <c r="E759" s="26">
        <v>216400</v>
      </c>
    </row>
    <row r="760" spans="3:5" ht="13.5" customHeight="1">
      <c r="C760" s="37">
        <v>44134</v>
      </c>
      <c r="D760" s="26">
        <v>277077</v>
      </c>
      <c r="E760" s="26">
        <v>216400</v>
      </c>
    </row>
    <row r="761" spans="3:5" ht="13.5" customHeight="1">
      <c r="C761" s="37">
        <v>44135</v>
      </c>
      <c r="D761" s="26">
        <v>277077</v>
      </c>
      <c r="E761" s="26">
        <v>216400</v>
      </c>
    </row>
    <row r="762" spans="3:5" ht="13.5" customHeight="1">
      <c r="C762" s="37">
        <v>44136</v>
      </c>
      <c r="D762" s="26">
        <v>277077</v>
      </c>
      <c r="E762" s="26">
        <v>238930.4</v>
      </c>
    </row>
    <row r="763" spans="3:5" ht="13.5" customHeight="1">
      <c r="C763" s="37">
        <v>44137</v>
      </c>
      <c r="D763" s="26">
        <v>277077</v>
      </c>
      <c r="E763" s="26">
        <v>238930.4</v>
      </c>
    </row>
    <row r="764" spans="3:5" ht="13.5" customHeight="1">
      <c r="C764" s="37">
        <v>44138</v>
      </c>
      <c r="D764" s="26">
        <v>277077</v>
      </c>
      <c r="E764" s="26">
        <v>238930.4</v>
      </c>
    </row>
    <row r="765" spans="3:5" ht="13.5" customHeight="1">
      <c r="C765" s="37">
        <v>44139</v>
      </c>
      <c r="D765" s="26">
        <v>275723</v>
      </c>
      <c r="E765" s="26">
        <v>238930.4</v>
      </c>
    </row>
    <row r="766" spans="3:5" ht="13.5" customHeight="1">
      <c r="C766" s="37">
        <v>44140</v>
      </c>
      <c r="D766" s="26">
        <v>275723</v>
      </c>
      <c r="E766" s="26">
        <v>238930.4</v>
      </c>
    </row>
    <row r="767" spans="3:5" ht="13.5" customHeight="1">
      <c r="C767" s="37">
        <v>44141</v>
      </c>
      <c r="D767" s="26">
        <v>275723</v>
      </c>
      <c r="E767" s="26">
        <v>238930.4</v>
      </c>
    </row>
    <row r="768" spans="3:5" ht="13.5" customHeight="1">
      <c r="C768" s="37">
        <v>44142</v>
      </c>
      <c r="D768" s="26">
        <v>275723</v>
      </c>
      <c r="E768" s="26">
        <v>238930.4</v>
      </c>
    </row>
    <row r="769" spans="3:5" ht="13.5" customHeight="1">
      <c r="C769" s="37">
        <v>44143</v>
      </c>
      <c r="D769" s="26">
        <v>275723</v>
      </c>
      <c r="E769" s="26">
        <v>238930.4</v>
      </c>
    </row>
    <row r="770" spans="3:5" ht="13.5" customHeight="1">
      <c r="C770" s="37">
        <v>44144</v>
      </c>
      <c r="D770" s="26">
        <v>275723</v>
      </c>
      <c r="E770" s="26">
        <v>238930.4</v>
      </c>
    </row>
    <row r="771" spans="3:5" ht="13.5" customHeight="1">
      <c r="C771" s="37">
        <v>44145</v>
      </c>
      <c r="D771" s="26">
        <v>275723</v>
      </c>
      <c r="E771" s="26">
        <v>238930.4</v>
      </c>
    </row>
    <row r="772" spans="3:5" ht="13.5" customHeight="1">
      <c r="C772" s="37">
        <v>44146</v>
      </c>
      <c r="D772" s="26">
        <v>271045</v>
      </c>
      <c r="E772" s="26">
        <v>238930.4</v>
      </c>
    </row>
    <row r="773" spans="3:5" ht="13.5" customHeight="1">
      <c r="C773" s="37">
        <v>44147</v>
      </c>
      <c r="D773" s="26">
        <v>271045</v>
      </c>
      <c r="E773" s="26">
        <v>238930.4</v>
      </c>
    </row>
    <row r="774" spans="3:5" ht="13.5" customHeight="1">
      <c r="C774" s="37">
        <v>44148</v>
      </c>
      <c r="D774" s="26">
        <v>271045</v>
      </c>
      <c r="E774" s="26">
        <v>238930.4</v>
      </c>
    </row>
    <row r="775" spans="3:5" ht="13.5" customHeight="1">
      <c r="C775" s="37">
        <v>44149</v>
      </c>
      <c r="D775" s="26">
        <v>271045</v>
      </c>
      <c r="E775" s="26">
        <v>238930.4</v>
      </c>
    </row>
    <row r="776" spans="3:5" ht="13.5" customHeight="1">
      <c r="C776" s="37">
        <v>44150</v>
      </c>
      <c r="D776" s="26">
        <v>271045</v>
      </c>
      <c r="E776" s="26">
        <v>238930.4</v>
      </c>
    </row>
    <row r="777" spans="3:5" ht="13.5" customHeight="1">
      <c r="C777" s="37">
        <v>44151</v>
      </c>
      <c r="D777" s="26">
        <v>271045</v>
      </c>
      <c r="E777" s="26">
        <v>238930.4</v>
      </c>
    </row>
    <row r="778" spans="3:5" ht="13.5" customHeight="1">
      <c r="C778" s="37">
        <v>44152</v>
      </c>
      <c r="D778" s="26">
        <v>271045</v>
      </c>
      <c r="E778" s="26">
        <v>238930.4</v>
      </c>
    </row>
    <row r="779" spans="3:5" ht="13.5" customHeight="1">
      <c r="C779" s="37">
        <v>44153</v>
      </c>
      <c r="D779" s="26">
        <v>260923</v>
      </c>
      <c r="E779" s="26">
        <v>238930.4</v>
      </c>
    </row>
    <row r="780" spans="3:5" ht="13.5" customHeight="1">
      <c r="C780" s="37">
        <v>44154</v>
      </c>
      <c r="D780" s="26">
        <v>260923</v>
      </c>
      <c r="E780" s="26">
        <v>238930.4</v>
      </c>
    </row>
    <row r="781" spans="3:5" ht="13.5" customHeight="1">
      <c r="C781" s="37">
        <v>44155</v>
      </c>
      <c r="D781" s="26">
        <v>260923</v>
      </c>
      <c r="E781" s="26">
        <v>238930.4</v>
      </c>
    </row>
    <row r="782" spans="3:5" ht="13.5" customHeight="1">
      <c r="C782" s="37">
        <v>44156</v>
      </c>
      <c r="D782" s="26">
        <v>260923</v>
      </c>
      <c r="E782" s="26">
        <v>238930.4</v>
      </c>
    </row>
    <row r="783" spans="3:5" ht="13.5" customHeight="1">
      <c r="C783" s="37">
        <v>44157</v>
      </c>
      <c r="D783" s="26">
        <v>260923</v>
      </c>
      <c r="E783" s="26">
        <v>238930.4</v>
      </c>
    </row>
    <row r="784" spans="3:5" ht="13.5" customHeight="1">
      <c r="C784" s="37">
        <v>44158</v>
      </c>
      <c r="D784" s="26">
        <v>260923</v>
      </c>
      <c r="E784" s="26">
        <v>238930.4</v>
      </c>
    </row>
    <row r="785" spans="3:5" ht="13.5" customHeight="1">
      <c r="C785" s="37">
        <v>44159</v>
      </c>
      <c r="D785" s="26">
        <v>260923</v>
      </c>
      <c r="E785" s="26">
        <v>238930.4</v>
      </c>
    </row>
    <row r="786" spans="3:5" ht="13.5" customHeight="1">
      <c r="C786" s="37">
        <v>44160</v>
      </c>
      <c r="D786" s="26">
        <v>260923</v>
      </c>
      <c r="E786" s="26">
        <v>238930.4</v>
      </c>
    </row>
    <row r="787" spans="3:5" ht="13.5" customHeight="1">
      <c r="C787" s="37">
        <v>44161</v>
      </c>
      <c r="D787" s="26">
        <v>263491</v>
      </c>
      <c r="E787" s="26">
        <v>238930.4</v>
      </c>
    </row>
    <row r="788" spans="3:5" ht="13.5" customHeight="1">
      <c r="C788" s="37">
        <v>44162</v>
      </c>
      <c r="D788" s="26">
        <v>263491</v>
      </c>
      <c r="E788" s="26">
        <v>238930.4</v>
      </c>
    </row>
    <row r="789" spans="3:5" ht="13.5" customHeight="1">
      <c r="C789" s="37">
        <v>44163</v>
      </c>
      <c r="D789" s="26">
        <v>263491</v>
      </c>
      <c r="E789" s="26">
        <v>238930.4</v>
      </c>
    </row>
    <row r="790" spans="3:5" ht="13.5" customHeight="1">
      <c r="C790" s="37">
        <v>44164</v>
      </c>
      <c r="D790" s="26">
        <v>263491</v>
      </c>
      <c r="E790" s="26">
        <v>238930.4</v>
      </c>
    </row>
    <row r="791" spans="3:5" ht="13.5" customHeight="1">
      <c r="C791" s="37">
        <v>44165</v>
      </c>
      <c r="D791" s="26">
        <v>263491</v>
      </c>
      <c r="E791" s="26">
        <v>238930.4</v>
      </c>
    </row>
    <row r="792" spans="3:5" ht="13.5" customHeight="1">
      <c r="C792" s="37">
        <v>44166</v>
      </c>
      <c r="D792" s="26">
        <v>263491</v>
      </c>
      <c r="E792" s="26">
        <v>274787.40000000002</v>
      </c>
    </row>
    <row r="793" spans="3:5" ht="13.5" customHeight="1">
      <c r="C793" s="37">
        <v>44167</v>
      </c>
      <c r="D793" s="26">
        <v>261111</v>
      </c>
      <c r="E793" s="26">
        <v>274787.40000000002</v>
      </c>
    </row>
    <row r="794" spans="3:5" ht="13.5" customHeight="1">
      <c r="C794" s="37">
        <v>44168</v>
      </c>
      <c r="D794" s="26">
        <v>261111</v>
      </c>
      <c r="E794" s="26">
        <v>274787.40000000002</v>
      </c>
    </row>
    <row r="795" spans="3:5" ht="13.5" customHeight="1">
      <c r="C795" s="37">
        <v>44169</v>
      </c>
      <c r="D795" s="26">
        <v>261111</v>
      </c>
      <c r="E795" s="26">
        <v>274787.40000000002</v>
      </c>
    </row>
    <row r="796" spans="3:5" ht="13.5" customHeight="1">
      <c r="C796" s="37">
        <v>44170</v>
      </c>
      <c r="D796" s="26">
        <v>261111</v>
      </c>
      <c r="E796" s="26">
        <v>274787.40000000002</v>
      </c>
    </row>
    <row r="797" spans="3:5" ht="13.5" customHeight="1">
      <c r="C797" s="37">
        <v>44171</v>
      </c>
      <c r="D797" s="26">
        <v>261111</v>
      </c>
      <c r="E797" s="26">
        <v>274787.40000000002</v>
      </c>
    </row>
    <row r="798" spans="3:5" ht="13.5" customHeight="1">
      <c r="C798" s="37">
        <v>44172</v>
      </c>
      <c r="D798" s="26">
        <v>261111</v>
      </c>
      <c r="E798" s="26">
        <v>274787.40000000002</v>
      </c>
    </row>
    <row r="799" spans="3:5" ht="13.5" customHeight="1">
      <c r="C799" s="37">
        <v>44173</v>
      </c>
      <c r="D799" s="26">
        <v>261111</v>
      </c>
      <c r="E799" s="26">
        <v>274787.40000000002</v>
      </c>
    </row>
    <row r="800" spans="3:5" ht="13.5" customHeight="1">
      <c r="C800" s="37">
        <v>44174</v>
      </c>
      <c r="D800" s="26">
        <v>253827</v>
      </c>
      <c r="E800" s="26">
        <v>274787.40000000002</v>
      </c>
    </row>
    <row r="801" spans="3:5" ht="13.5" customHeight="1">
      <c r="C801" s="37">
        <v>44175</v>
      </c>
      <c r="D801" s="26">
        <v>253827</v>
      </c>
      <c r="E801" s="26">
        <v>274787.40000000002</v>
      </c>
    </row>
    <row r="802" spans="3:5" ht="13.5" customHeight="1">
      <c r="C802" s="37">
        <v>44176</v>
      </c>
      <c r="D802" s="26">
        <v>253827</v>
      </c>
      <c r="E802" s="26">
        <v>274787.40000000002</v>
      </c>
    </row>
    <row r="803" spans="3:5" ht="13.5" customHeight="1">
      <c r="C803" s="37">
        <v>44177</v>
      </c>
      <c r="D803" s="26">
        <v>253827</v>
      </c>
      <c r="E803" s="26">
        <v>274787.40000000002</v>
      </c>
    </row>
    <row r="804" spans="3:5" ht="13.5" customHeight="1">
      <c r="C804" s="37">
        <v>44178</v>
      </c>
      <c r="D804" s="26">
        <v>253827</v>
      </c>
      <c r="E804" s="26">
        <v>274787.40000000002</v>
      </c>
    </row>
    <row r="805" spans="3:5" ht="13.5" customHeight="1">
      <c r="C805" s="37">
        <v>44179</v>
      </c>
      <c r="D805" s="26">
        <v>253827</v>
      </c>
      <c r="E805" s="26">
        <v>274787.40000000002</v>
      </c>
    </row>
    <row r="806" spans="3:5" ht="13.5" customHeight="1">
      <c r="C806" s="37">
        <v>44180</v>
      </c>
      <c r="D806" s="26">
        <v>253827</v>
      </c>
      <c r="E806" s="26">
        <v>274787.40000000002</v>
      </c>
    </row>
    <row r="807" spans="3:5" ht="13.5" customHeight="1">
      <c r="C807" s="37">
        <v>44181</v>
      </c>
      <c r="D807" s="26">
        <v>253827</v>
      </c>
      <c r="E807" s="26">
        <v>274787.40000000002</v>
      </c>
    </row>
    <row r="808" spans="3:5" ht="13.5" customHeight="1">
      <c r="C808" s="37">
        <v>44182</v>
      </c>
      <c r="D808" s="26">
        <v>256518</v>
      </c>
      <c r="E808" s="26">
        <v>274787.40000000002</v>
      </c>
    </row>
    <row r="809" spans="3:5" ht="13.5" customHeight="1">
      <c r="C809" s="37">
        <v>44183</v>
      </c>
      <c r="D809" s="26">
        <v>256518</v>
      </c>
      <c r="E809" s="26">
        <v>274787.40000000002</v>
      </c>
    </row>
    <row r="810" spans="3:5" ht="13.5" customHeight="1">
      <c r="C810" s="37">
        <v>44184</v>
      </c>
      <c r="D810" s="26">
        <v>256518</v>
      </c>
      <c r="E810" s="26">
        <v>274787.40000000002</v>
      </c>
    </row>
    <row r="811" spans="3:5" ht="13.5" customHeight="1">
      <c r="C811" s="37">
        <v>44185</v>
      </c>
      <c r="D811" s="26">
        <v>256518</v>
      </c>
      <c r="E811" s="26">
        <v>274787.40000000002</v>
      </c>
    </row>
    <row r="812" spans="3:5" ht="13.5" customHeight="1">
      <c r="C812" s="37">
        <v>44186</v>
      </c>
      <c r="D812" s="26">
        <v>256518</v>
      </c>
      <c r="E812" s="26">
        <v>274787.40000000002</v>
      </c>
    </row>
    <row r="813" spans="3:5" ht="13.5" customHeight="1">
      <c r="C813" s="37">
        <v>44187</v>
      </c>
      <c r="E813" s="26">
        <v>274787.40000000002</v>
      </c>
    </row>
    <row r="814" spans="3:5" ht="13.5" customHeight="1">
      <c r="C814" s="37">
        <v>44188</v>
      </c>
      <c r="E814" s="26">
        <v>274787.40000000002</v>
      </c>
    </row>
    <row r="815" spans="3:5" ht="13.5" customHeight="1">
      <c r="C815" s="37">
        <v>44189</v>
      </c>
      <c r="E815" s="26">
        <v>274787.40000000002</v>
      </c>
    </row>
    <row r="816" spans="3:5" ht="13.5" customHeight="1">
      <c r="C816" s="37">
        <v>44190</v>
      </c>
      <c r="E816" s="26">
        <v>274787.40000000002</v>
      </c>
    </row>
    <row r="817" spans="3:5" ht="13.5" customHeight="1">
      <c r="C817" s="37">
        <v>44191</v>
      </c>
      <c r="E817" s="26">
        <v>274787.40000000002</v>
      </c>
    </row>
    <row r="818" spans="3:5" ht="13.5" customHeight="1">
      <c r="C818" s="37">
        <v>44192</v>
      </c>
      <c r="E818" s="26">
        <v>274787.40000000002</v>
      </c>
    </row>
    <row r="819" spans="3:5" ht="13.5" customHeight="1">
      <c r="C819" s="37">
        <v>44193</v>
      </c>
      <c r="E819" s="26">
        <v>274787.40000000002</v>
      </c>
    </row>
    <row r="820" spans="3:5" ht="13.5" customHeight="1">
      <c r="C820" s="37">
        <v>44194</v>
      </c>
      <c r="E820" s="26">
        <v>274787.40000000002</v>
      </c>
    </row>
    <row r="821" spans="3:5" ht="13.5" customHeight="1">
      <c r="C821" s="37">
        <v>44195</v>
      </c>
      <c r="E821" s="26">
        <v>274787.40000000002</v>
      </c>
    </row>
    <row r="822" spans="3:5" ht="13.5" customHeight="1">
      <c r="C822" s="37">
        <v>44196</v>
      </c>
      <c r="E822" s="26">
        <v>274787.40000000002</v>
      </c>
    </row>
    <row r="823" spans="3:5" ht="13.5" customHeight="1">
      <c r="C823" s="37"/>
    </row>
    <row r="824" spans="3:5" ht="13.5" customHeight="1">
      <c r="C824" s="37"/>
    </row>
    <row r="825" spans="3:5" ht="13.5" customHeight="1">
      <c r="C825" s="37"/>
    </row>
    <row r="826" spans="3:5" ht="13.5" customHeight="1">
      <c r="C826" s="37"/>
    </row>
    <row r="827" spans="3:5" ht="13.5" customHeight="1">
      <c r="C827" s="37"/>
    </row>
    <row r="828" spans="3:5" ht="13.5" customHeight="1">
      <c r="C828" s="37"/>
    </row>
    <row r="829" spans="3:5" ht="13.5" customHeight="1">
      <c r="C829" s="37"/>
    </row>
    <row r="830" spans="3:5" ht="13.5" customHeight="1">
      <c r="C830" s="37"/>
    </row>
    <row r="831" spans="3:5" ht="13.5" customHeight="1">
      <c r="C831" s="37"/>
    </row>
    <row r="832" spans="3:5" ht="13.5" customHeight="1">
      <c r="C832" s="37"/>
    </row>
    <row r="833" spans="3:3" ht="13.5" customHeight="1">
      <c r="C833" s="37"/>
    </row>
    <row r="834" spans="3:3" ht="13.5" customHeight="1">
      <c r="C834" s="37"/>
    </row>
    <row r="835" spans="3:3" ht="13.5" customHeight="1">
      <c r="C835" s="37"/>
    </row>
    <row r="836" spans="3:3" ht="13.5" customHeight="1">
      <c r="C836" s="37"/>
    </row>
    <row r="837" spans="3:3" ht="13.5" customHeight="1">
      <c r="C837" s="37"/>
    </row>
    <row r="838" spans="3:3" ht="13.5" customHeight="1">
      <c r="C838" s="37"/>
    </row>
    <row r="839" spans="3:3" ht="13.5" customHeight="1">
      <c r="C839" s="37"/>
    </row>
    <row r="840" spans="3:3" ht="13.5" customHeight="1">
      <c r="C840" s="37"/>
    </row>
    <row r="841" spans="3:3" ht="13.5" customHeight="1">
      <c r="C841" s="37"/>
    </row>
    <row r="842" spans="3:3" ht="13.5" customHeight="1">
      <c r="C842" s="37"/>
    </row>
    <row r="843" spans="3:3" ht="13.5" customHeight="1">
      <c r="C843" s="37"/>
    </row>
    <row r="844" spans="3:3" ht="13.5" customHeight="1">
      <c r="C844" s="37"/>
    </row>
    <row r="845" spans="3:3" ht="13.5" customHeight="1">
      <c r="C845" s="37"/>
    </row>
    <row r="846" spans="3:3" ht="13.5" customHeight="1">
      <c r="C846" s="37"/>
    </row>
    <row r="847" spans="3:3" ht="13.5" customHeight="1">
      <c r="C847" s="37"/>
    </row>
    <row r="848" spans="3:3" ht="13.5" customHeight="1">
      <c r="C848" s="37"/>
    </row>
    <row r="849" spans="3:3" ht="13.5" customHeight="1">
      <c r="C849" s="37"/>
    </row>
    <row r="850" spans="3:3" ht="13.5" customHeight="1">
      <c r="C850" s="37"/>
    </row>
    <row r="851" spans="3:3" ht="13.5" customHeight="1">
      <c r="C851" s="37"/>
    </row>
    <row r="852" spans="3:3" ht="13.5" customHeight="1">
      <c r="C852" s="37"/>
    </row>
    <row r="853" spans="3:3" ht="13.5" customHeight="1">
      <c r="C853" s="37"/>
    </row>
    <row r="854" spans="3:3" ht="13.5" customHeight="1">
      <c r="C854" s="37"/>
    </row>
    <row r="855" spans="3:3" ht="13.5" customHeight="1">
      <c r="C855" s="37"/>
    </row>
    <row r="856" spans="3:3" ht="13.5" customHeight="1">
      <c r="C856" s="37"/>
    </row>
    <row r="857" spans="3:3" ht="13.5" customHeight="1">
      <c r="C857" s="37"/>
    </row>
    <row r="858" spans="3:3" ht="13.5" customHeight="1">
      <c r="C858" s="37"/>
    </row>
    <row r="859" spans="3:3" ht="13.5" customHeight="1">
      <c r="C859" s="37"/>
    </row>
    <row r="860" spans="3:3" ht="13.5" customHeight="1">
      <c r="C860" s="37"/>
    </row>
    <row r="861" spans="3:3" ht="13.5" customHeight="1">
      <c r="C861" s="37"/>
    </row>
    <row r="862" spans="3:3" ht="13.5" customHeight="1">
      <c r="C862" s="37"/>
    </row>
    <row r="863" spans="3:3" ht="13.5" customHeight="1">
      <c r="C863" s="37"/>
    </row>
    <row r="864" spans="3:3" ht="13.5" customHeight="1">
      <c r="C864" s="37"/>
    </row>
    <row r="865" spans="3:3" ht="13.5" customHeight="1">
      <c r="C865" s="37"/>
    </row>
    <row r="866" spans="3:3" ht="13.5" customHeight="1">
      <c r="C866" s="37"/>
    </row>
    <row r="867" spans="3:3" ht="13.5" customHeight="1">
      <c r="C867" s="37"/>
    </row>
    <row r="868" spans="3:3" ht="13.5" customHeight="1">
      <c r="C868" s="37"/>
    </row>
    <row r="869" spans="3:3" ht="13.5" customHeight="1">
      <c r="C869" s="37"/>
    </row>
    <row r="870" spans="3:3" ht="13.5" customHeight="1">
      <c r="C870" s="37"/>
    </row>
    <row r="871" spans="3:3" ht="13.5" customHeight="1">
      <c r="C871" s="37"/>
    </row>
    <row r="872" spans="3:3" ht="13.5" customHeight="1">
      <c r="C872" s="37"/>
    </row>
    <row r="873" spans="3:3" ht="13.5" customHeight="1">
      <c r="C873" s="37"/>
    </row>
    <row r="874" spans="3:3" ht="13.5" customHeight="1">
      <c r="C874" s="37"/>
    </row>
    <row r="875" spans="3:3" ht="13.5" customHeight="1">
      <c r="C875" s="37"/>
    </row>
    <row r="876" spans="3:3" ht="13.5" customHeight="1">
      <c r="C876" s="37"/>
    </row>
    <row r="877" spans="3:3" ht="13.5" customHeight="1">
      <c r="C877" s="37"/>
    </row>
    <row r="878" spans="3:3" ht="13.5" customHeight="1">
      <c r="C878" s="37"/>
    </row>
    <row r="879" spans="3:3" ht="13.5" customHeight="1">
      <c r="C879" s="37"/>
    </row>
    <row r="880" spans="3:3" ht="13.5" customHeight="1">
      <c r="C880" s="37"/>
    </row>
    <row r="881" spans="3:3" ht="13.5" customHeight="1">
      <c r="C881" s="37"/>
    </row>
    <row r="882" spans="3:3" ht="13.5" customHeight="1">
      <c r="C882" s="37"/>
    </row>
    <row r="883" spans="3:3" ht="13.5" customHeight="1">
      <c r="C883" s="37"/>
    </row>
    <row r="884" spans="3:3" ht="13.5" customHeight="1">
      <c r="C884" s="37"/>
    </row>
    <row r="885" spans="3:3" ht="13.5" customHeight="1">
      <c r="C885" s="37"/>
    </row>
    <row r="886" spans="3:3" ht="13.5" customHeight="1">
      <c r="C886" s="37"/>
    </row>
    <row r="887" spans="3:3" ht="13.5" customHeight="1">
      <c r="C887" s="37"/>
    </row>
    <row r="888" spans="3:3" ht="13.5" customHeight="1">
      <c r="C888" s="37"/>
    </row>
    <row r="889" spans="3:3" ht="13.5" customHeight="1">
      <c r="C889" s="37"/>
    </row>
    <row r="890" spans="3:3" ht="13.5" customHeight="1">
      <c r="C890" s="37"/>
    </row>
    <row r="891" spans="3:3" ht="13.5" customHeight="1">
      <c r="C891" s="37"/>
    </row>
    <row r="892" spans="3:3" ht="13.5" customHeight="1">
      <c r="C892" s="37"/>
    </row>
    <row r="893" spans="3:3" ht="13.5" customHeight="1">
      <c r="C893" s="37"/>
    </row>
    <row r="894" spans="3:3" ht="13.5" customHeight="1">
      <c r="C894" s="37"/>
    </row>
    <row r="895" spans="3:3" ht="13.5" customHeight="1">
      <c r="C895" s="37"/>
    </row>
    <row r="896" spans="3:3" ht="13.5" customHeight="1">
      <c r="C896" s="37"/>
    </row>
    <row r="897" spans="3:3" ht="13.5" customHeight="1">
      <c r="C897" s="37"/>
    </row>
    <row r="898" spans="3:3" ht="13.5" customHeight="1">
      <c r="C898" s="37"/>
    </row>
    <row r="899" spans="3:3" ht="13.5" customHeight="1">
      <c r="C899" s="37"/>
    </row>
    <row r="900" spans="3:3" ht="13.5" customHeight="1">
      <c r="C900" s="37"/>
    </row>
    <row r="901" spans="3:3" ht="13.5" customHeight="1">
      <c r="C901" s="37"/>
    </row>
    <row r="902" spans="3:3" ht="13.5" customHeight="1">
      <c r="C902" s="37"/>
    </row>
    <row r="903" spans="3:3" ht="13.5" customHeight="1">
      <c r="C903" s="37"/>
    </row>
    <row r="904" spans="3:3" ht="13.5" customHeight="1">
      <c r="C904" s="37"/>
    </row>
    <row r="905" spans="3:3" ht="13.5" customHeight="1">
      <c r="C905" s="37"/>
    </row>
    <row r="906" spans="3:3" ht="13.5" customHeight="1">
      <c r="C906" s="37"/>
    </row>
    <row r="907" spans="3:3" ht="13.5" customHeight="1">
      <c r="C907" s="37"/>
    </row>
    <row r="908" spans="3:3" ht="13.5" customHeight="1">
      <c r="C908" s="37"/>
    </row>
    <row r="909" spans="3:3" ht="13.5" customHeight="1">
      <c r="C909" s="37"/>
    </row>
    <row r="910" spans="3:3" ht="13.5" customHeight="1">
      <c r="C910" s="37"/>
    </row>
    <row r="911" spans="3:3" ht="13.5" customHeight="1">
      <c r="C911" s="37"/>
    </row>
    <row r="912" spans="3:3" ht="13.5" customHeight="1">
      <c r="C912" s="37"/>
    </row>
    <row r="913" spans="3:3" ht="13.5" customHeight="1">
      <c r="C913" s="37"/>
    </row>
    <row r="914" spans="3:3" ht="13.5" customHeight="1">
      <c r="C914" s="37"/>
    </row>
    <row r="915" spans="3:3" ht="13.5" customHeight="1">
      <c r="C915" s="37"/>
    </row>
    <row r="916" spans="3:3" ht="13.5" customHeight="1">
      <c r="C916" s="37"/>
    </row>
    <row r="917" spans="3:3" ht="13.5" customHeight="1">
      <c r="C917" s="37"/>
    </row>
    <row r="918" spans="3:3" ht="13.5" customHeight="1">
      <c r="C918" s="37"/>
    </row>
    <row r="919" spans="3:3" ht="13.5" customHeight="1">
      <c r="C919" s="37"/>
    </row>
    <row r="920" spans="3:3" ht="13.5" customHeight="1">
      <c r="C920" s="37"/>
    </row>
    <row r="921" spans="3:3" ht="13.5" customHeight="1">
      <c r="C921" s="37"/>
    </row>
    <row r="922" spans="3:3" ht="13.5" customHeight="1">
      <c r="C922" s="37"/>
    </row>
    <row r="923" spans="3:3" ht="13.5" customHeight="1">
      <c r="C923" s="37"/>
    </row>
    <row r="924" spans="3:3" ht="13.5" customHeight="1">
      <c r="C924" s="37"/>
    </row>
    <row r="925" spans="3:3" ht="13.5" customHeight="1">
      <c r="C925" s="37"/>
    </row>
    <row r="926" spans="3:3" ht="13.5" customHeight="1">
      <c r="C926" s="37"/>
    </row>
    <row r="927" spans="3:3" ht="13.5" customHeight="1">
      <c r="C927" s="37"/>
    </row>
    <row r="928" spans="3:3" ht="13.5" customHeight="1">
      <c r="C928" s="37"/>
    </row>
    <row r="929" spans="3:3" ht="13.5" customHeight="1">
      <c r="C929" s="37"/>
    </row>
    <row r="930" spans="3:3" ht="13.5" customHeight="1">
      <c r="C930" s="37"/>
    </row>
    <row r="931" spans="3:3" ht="13.5" customHeight="1">
      <c r="C931" s="37"/>
    </row>
    <row r="932" spans="3:3" ht="13.5" customHeight="1">
      <c r="C932" s="37"/>
    </row>
    <row r="933" spans="3:3" ht="13.5" customHeight="1">
      <c r="C933" s="37"/>
    </row>
    <row r="934" spans="3:3" ht="13.5" customHeight="1">
      <c r="C934" s="37"/>
    </row>
    <row r="935" spans="3:3" ht="13.5" customHeight="1">
      <c r="C935" s="37"/>
    </row>
    <row r="936" spans="3:3" ht="13.5" customHeight="1">
      <c r="C936" s="37"/>
    </row>
    <row r="937" spans="3:3" ht="13.5" customHeight="1">
      <c r="C937" s="37"/>
    </row>
    <row r="938" spans="3:3" ht="13.5" customHeight="1">
      <c r="C938" s="37"/>
    </row>
    <row r="939" spans="3:3" ht="13.5" customHeight="1">
      <c r="C939" s="37"/>
    </row>
    <row r="940" spans="3:3" ht="13.5" customHeight="1">
      <c r="C940" s="37"/>
    </row>
    <row r="941" spans="3:3" ht="13.5" customHeight="1">
      <c r="C941" s="37"/>
    </row>
    <row r="942" spans="3:3" ht="13.5" customHeight="1">
      <c r="C942" s="37"/>
    </row>
    <row r="943" spans="3:3" ht="13.5" customHeight="1">
      <c r="C943" s="37"/>
    </row>
    <row r="944" spans="3:3" ht="13.5" customHeight="1">
      <c r="C944" s="37"/>
    </row>
    <row r="945" spans="3:3" ht="13.5" customHeight="1">
      <c r="C945" s="37"/>
    </row>
    <row r="946" spans="3:3" ht="13.5" customHeight="1">
      <c r="C946" s="37"/>
    </row>
    <row r="947" spans="3:3" ht="13.5" customHeight="1">
      <c r="C947" s="37"/>
    </row>
    <row r="948" spans="3:3" ht="13.5" customHeight="1">
      <c r="C948" s="37"/>
    </row>
    <row r="949" spans="3:3" ht="13.5" customHeight="1">
      <c r="C949" s="37"/>
    </row>
    <row r="950" spans="3:3" ht="13.5" customHeight="1">
      <c r="C950" s="37"/>
    </row>
    <row r="951" spans="3:3" ht="13.5" customHeight="1">
      <c r="C951" s="37"/>
    </row>
    <row r="952" spans="3:3" ht="13.5" customHeight="1">
      <c r="C952" s="37"/>
    </row>
    <row r="953" spans="3:3" ht="13.5" customHeight="1">
      <c r="C953" s="37"/>
    </row>
    <row r="954" spans="3:3" ht="13.5" customHeight="1">
      <c r="C954" s="37"/>
    </row>
    <row r="955" spans="3:3" ht="13.5" customHeight="1">
      <c r="C955" s="37"/>
    </row>
    <row r="956" spans="3:3" ht="13.5" customHeight="1">
      <c r="C956" s="37"/>
    </row>
    <row r="957" spans="3:3" ht="13.5" customHeight="1">
      <c r="C957" s="37"/>
    </row>
    <row r="958" spans="3:3" ht="13.5" customHeight="1">
      <c r="C958" s="37"/>
    </row>
    <row r="959" spans="3:3" ht="13.5" customHeight="1">
      <c r="C959" s="37"/>
    </row>
    <row r="960" spans="3:3" ht="13.5" customHeight="1">
      <c r="C960" s="37"/>
    </row>
    <row r="961" spans="3:3" ht="13.5" customHeight="1">
      <c r="C961" s="37"/>
    </row>
    <row r="962" spans="3:3" ht="13.5" customHeight="1">
      <c r="C962" s="37"/>
    </row>
    <row r="963" spans="3:3" ht="13.5" customHeight="1">
      <c r="C963" s="37"/>
    </row>
    <row r="964" spans="3:3" ht="13.5" customHeight="1">
      <c r="C964" s="37"/>
    </row>
    <row r="965" spans="3:3" ht="13.5" customHeight="1">
      <c r="C965" s="37"/>
    </row>
    <row r="966" spans="3:3" ht="13.5" customHeight="1">
      <c r="C966" s="37"/>
    </row>
    <row r="967" spans="3:3" ht="13.5" customHeight="1">
      <c r="C967" s="37"/>
    </row>
    <row r="968" spans="3:3" ht="13.5" customHeight="1">
      <c r="C968" s="37"/>
    </row>
    <row r="969" spans="3:3" ht="13.5" customHeight="1">
      <c r="C969" s="37"/>
    </row>
    <row r="970" spans="3:3" ht="13.5" customHeight="1">
      <c r="C970" s="37"/>
    </row>
    <row r="971" spans="3:3" ht="13.5" customHeight="1">
      <c r="C971" s="37"/>
    </row>
    <row r="972" spans="3:3" ht="13.5" customHeight="1">
      <c r="C972" s="37"/>
    </row>
    <row r="973" spans="3:3" ht="13.5" customHeight="1">
      <c r="C973" s="37"/>
    </row>
    <row r="974" spans="3:3" ht="13.5" customHeight="1">
      <c r="C974" s="37"/>
    </row>
    <row r="975" spans="3:3" ht="13.5" customHeight="1">
      <c r="C975" s="37"/>
    </row>
    <row r="976" spans="3:3" ht="13.5" customHeight="1">
      <c r="C976" s="37"/>
    </row>
    <row r="977" spans="3:3" ht="13.5" customHeight="1">
      <c r="C977" s="37"/>
    </row>
    <row r="978" spans="3:3" ht="13.5" customHeight="1">
      <c r="C978" s="37"/>
    </row>
    <row r="979" spans="3:3" ht="13.5" customHeight="1">
      <c r="C979" s="37"/>
    </row>
    <row r="980" spans="3:3" ht="13.5" customHeight="1">
      <c r="C980" s="37"/>
    </row>
    <row r="981" spans="3:3" ht="13.5" customHeight="1">
      <c r="C981" s="37"/>
    </row>
    <row r="982" spans="3:3" ht="13.5" customHeight="1">
      <c r="C982" s="37"/>
    </row>
    <row r="983" spans="3:3" ht="13.5" customHeight="1">
      <c r="C983" s="37"/>
    </row>
    <row r="984" spans="3:3" ht="13.5" customHeight="1">
      <c r="C984" s="37"/>
    </row>
    <row r="985" spans="3:3" ht="13.5" customHeight="1">
      <c r="C985" s="37"/>
    </row>
    <row r="986" spans="3:3" ht="13.5" customHeight="1">
      <c r="C986" s="37"/>
    </row>
    <row r="987" spans="3:3" ht="13.5" customHeight="1">
      <c r="C987" s="37"/>
    </row>
    <row r="988" spans="3:3" ht="13.5" customHeight="1">
      <c r="C988" s="37"/>
    </row>
    <row r="989" spans="3:3" ht="13.5" customHeight="1">
      <c r="C989" s="37"/>
    </row>
    <row r="990" spans="3:3" ht="13.5" customHeight="1">
      <c r="C990" s="37"/>
    </row>
    <row r="991" spans="3:3" ht="13.5" customHeight="1">
      <c r="C991" s="37"/>
    </row>
    <row r="992" spans="3:3" ht="13.5" customHeight="1">
      <c r="C992" s="37"/>
    </row>
    <row r="993" spans="3:3" ht="13.5" customHeight="1">
      <c r="C993" s="37"/>
    </row>
    <row r="994" spans="3:3" ht="13.5" customHeight="1">
      <c r="C994" s="37"/>
    </row>
  </sheetData>
  <sheetProtection algorithmName="SHA-512" hashValue="ltfqgwRIurbPhCPBY2sK4ISy7SR87QwSazipbbbVXsX6Pqpy+DMxJwgv9yJC6ngr8ReLKu5Rc/BVOD5CDFHbyA==" saltValue="T4mKpKxCPFBodRTVH8NYtw==" spinCount="100000" sheet="1" selectLockedCells="1"/>
  <mergeCells count="130">
    <mergeCell ref="R24:U25"/>
    <mergeCell ref="R26:U27"/>
    <mergeCell ref="R28:U29"/>
    <mergeCell ref="R30:U31"/>
    <mergeCell ref="R22:U23"/>
    <mergeCell ref="R32:U33"/>
    <mergeCell ref="R2:U3"/>
    <mergeCell ref="R4:U5"/>
    <mergeCell ref="R6:U7"/>
    <mergeCell ref="R8:U9"/>
    <mergeCell ref="R10:U11"/>
    <mergeCell ref="R12:U13"/>
    <mergeCell ref="R14:U15"/>
    <mergeCell ref="R16:U17"/>
    <mergeCell ref="R18:U19"/>
    <mergeCell ref="R20:U21"/>
    <mergeCell ref="J48:J50"/>
    <mergeCell ref="G59:G60"/>
    <mergeCell ref="J17:K18"/>
    <mergeCell ref="G17:H18"/>
    <mergeCell ref="G23:K24"/>
    <mergeCell ref="E25:F26"/>
    <mergeCell ref="F11:H13"/>
    <mergeCell ref="I11:J13"/>
    <mergeCell ref="I17:I18"/>
    <mergeCell ref="E42:F44"/>
    <mergeCell ref="H42:H44"/>
    <mergeCell ref="G42:G44"/>
    <mergeCell ref="I42:I44"/>
    <mergeCell ref="J42:J44"/>
    <mergeCell ref="J39:J41"/>
    <mergeCell ref="E39:F41"/>
    <mergeCell ref="H36:H38"/>
    <mergeCell ref="I35:I36"/>
    <mergeCell ref="E62:F65"/>
    <mergeCell ref="I53:J55"/>
    <mergeCell ref="E73:F74"/>
    <mergeCell ref="J72:L74"/>
    <mergeCell ref="I72:I74"/>
    <mergeCell ref="E72:F72"/>
    <mergeCell ref="D80:F82"/>
    <mergeCell ref="B17:D17"/>
    <mergeCell ref="B18:D18"/>
    <mergeCell ref="D32:F32"/>
    <mergeCell ref="D33:F33"/>
    <mergeCell ref="H31:L34"/>
    <mergeCell ref="E35:F38"/>
    <mergeCell ref="G25:K26"/>
    <mergeCell ref="E27:K28"/>
    <mergeCell ref="I75:I77"/>
    <mergeCell ref="I48:I50"/>
    <mergeCell ref="I45:I47"/>
    <mergeCell ref="I39:I41"/>
    <mergeCell ref="G48:G50"/>
    <mergeCell ref="G45:G47"/>
    <mergeCell ref="K42:L44"/>
    <mergeCell ref="J69:L71"/>
    <mergeCell ref="J45:J47"/>
    <mergeCell ref="I80:J82"/>
    <mergeCell ref="G39:G41"/>
    <mergeCell ref="G80:H82"/>
    <mergeCell ref="D67:D68"/>
    <mergeCell ref="D70:D71"/>
    <mergeCell ref="D73:D74"/>
    <mergeCell ref="D76:D77"/>
    <mergeCell ref="H58:N61"/>
    <mergeCell ref="D62:D65"/>
    <mergeCell ref="G62:G65"/>
    <mergeCell ref="G75:G77"/>
    <mergeCell ref="G72:G74"/>
    <mergeCell ref="G66:G68"/>
    <mergeCell ref="H66:H68"/>
    <mergeCell ref="G53:H55"/>
    <mergeCell ref="D40:D41"/>
    <mergeCell ref="D46:D47"/>
    <mergeCell ref="D43:D44"/>
    <mergeCell ref="H48:H50"/>
    <mergeCell ref="E48:F50"/>
    <mergeCell ref="D60:F60"/>
    <mergeCell ref="H45:H47"/>
    <mergeCell ref="H39:H41"/>
    <mergeCell ref="H69:H71"/>
    <mergeCell ref="N4:P5"/>
    <mergeCell ref="J21:K22"/>
    <mergeCell ref="G35:G38"/>
    <mergeCell ref="K45:L47"/>
    <mergeCell ref="K39:L41"/>
    <mergeCell ref="E3:K5"/>
    <mergeCell ref="E23:F24"/>
    <mergeCell ref="I19:I20"/>
    <mergeCell ref="E15:F16"/>
    <mergeCell ref="E17:F18"/>
    <mergeCell ref="E19:F20"/>
    <mergeCell ref="K15:K16"/>
    <mergeCell ref="G19:H20"/>
    <mergeCell ref="J19:K20"/>
    <mergeCell ref="G15:H16"/>
    <mergeCell ref="E45:F47"/>
    <mergeCell ref="J35:J36"/>
    <mergeCell ref="G32:G33"/>
    <mergeCell ref="E21:F22"/>
    <mergeCell ref="G21:H22"/>
    <mergeCell ref="I21:I22"/>
    <mergeCell ref="K35:L38"/>
    <mergeCell ref="D7:L9"/>
    <mergeCell ref="C11:D13"/>
    <mergeCell ref="E70:F71"/>
    <mergeCell ref="G69:G71"/>
    <mergeCell ref="E69:F69"/>
    <mergeCell ref="E67:F68"/>
    <mergeCell ref="I66:I68"/>
    <mergeCell ref="E66:F66"/>
    <mergeCell ref="C62:C77"/>
    <mergeCell ref="C59:F59"/>
    <mergeCell ref="L4:M5"/>
    <mergeCell ref="C31:C57"/>
    <mergeCell ref="D35:D38"/>
    <mergeCell ref="D49:D50"/>
    <mergeCell ref="J75:L77"/>
    <mergeCell ref="D53:F55"/>
    <mergeCell ref="I69:I71"/>
    <mergeCell ref="H75:H77"/>
    <mergeCell ref="H72:H74"/>
    <mergeCell ref="I62:I63"/>
    <mergeCell ref="I64:I65"/>
    <mergeCell ref="J66:L68"/>
    <mergeCell ref="J62:L65"/>
    <mergeCell ref="K48:L50"/>
    <mergeCell ref="E75:F75"/>
    <mergeCell ref="E76:F77"/>
  </mergeCells>
  <phoneticPr fontId="0" type="noConversion"/>
  <conditionalFormatting sqref="I53:J55 I80:J82 K39:L50 J66:L77">
    <cfRule type="cellIs" dxfId="2" priority="1" operator="lessThan">
      <formula>0</formula>
    </cfRule>
  </conditionalFormatting>
  <printOptions horizontalCentered="1" verticalCentered="1"/>
  <pageMargins left="0" right="0" top="0" bottom="0" header="0" footer="0"/>
  <pageSetup paperSize="9" scale="73" orientation="portrait" r:id="rId1"/>
  <headerFooter alignWithMargins="0">
    <oddFooter>&amp;R&amp;"Book Antiqua,Italic"&amp;14Prepared By : Hadi Sanei</oddFooter>
  </headerFooter>
  <ignoredErrors>
    <ignoredError sqref="K40:L41 I40:I41 L39 G1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276225</xdr:colOff>
                    <xdr:row>62</xdr:row>
                    <xdr:rowOff>9525</xdr:rowOff>
                  </from>
                  <to>
                    <xdr:col>7</xdr:col>
                    <xdr:colOff>723900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7</xdr:col>
                    <xdr:colOff>57150</xdr:colOff>
                    <xdr:row>63</xdr:row>
                    <xdr:rowOff>85725</xdr:rowOff>
                  </from>
                  <to>
                    <xdr:col>7</xdr:col>
                    <xdr:colOff>504825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7</xdr:col>
                    <xdr:colOff>514350</xdr:colOff>
                    <xdr:row>63</xdr:row>
                    <xdr:rowOff>76200</xdr:rowOff>
                  </from>
                  <to>
                    <xdr:col>7</xdr:col>
                    <xdr:colOff>962025</xdr:colOff>
                    <xdr:row>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Fill="0" autoLine="0" autoPict="0">
                <anchor moveWithCells="1">
                  <from>
                    <xdr:col>7</xdr:col>
                    <xdr:colOff>361950</xdr:colOff>
                    <xdr:row>35</xdr:row>
                    <xdr:rowOff>28575</xdr:rowOff>
                  </from>
                  <to>
                    <xdr:col>7</xdr:col>
                    <xdr:colOff>781050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Option Button 14">
              <controlPr defaultSize="0" autoFill="0" autoLine="0" autoPict="0">
                <anchor moveWithCells="1">
                  <from>
                    <xdr:col>7</xdr:col>
                    <xdr:colOff>114300</xdr:colOff>
                    <xdr:row>36</xdr:row>
                    <xdr:rowOff>85725</xdr:rowOff>
                  </from>
                  <to>
                    <xdr:col>7</xdr:col>
                    <xdr:colOff>542925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Option Button 15">
              <controlPr defaultSize="0" autoFill="0" autoLine="0" autoPict="0">
                <anchor moveWithCells="1">
                  <from>
                    <xdr:col>7</xdr:col>
                    <xdr:colOff>542925</xdr:colOff>
                    <xdr:row>36</xdr:row>
                    <xdr:rowOff>66675</xdr:rowOff>
                  </from>
                  <to>
                    <xdr:col>7</xdr:col>
                    <xdr:colOff>962025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Drop Down 16">
              <controlPr defaultSize="0" autoLine="0" autoPict="0">
                <anchor moveWithCells="1">
                  <from>
                    <xdr:col>8</xdr:col>
                    <xdr:colOff>76200</xdr:colOff>
                    <xdr:row>36</xdr:row>
                    <xdr:rowOff>9525</xdr:rowOff>
                  </from>
                  <to>
                    <xdr:col>8</xdr:col>
                    <xdr:colOff>923925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Drop Down 17">
              <controlPr defaultSize="0" autoLine="0" autoPict="0">
                <anchor moveWithCells="1">
                  <from>
                    <xdr:col>9</xdr:col>
                    <xdr:colOff>66675</xdr:colOff>
                    <xdr:row>36</xdr:row>
                    <xdr:rowOff>19050</xdr:rowOff>
                  </from>
                  <to>
                    <xdr:col>9</xdr:col>
                    <xdr:colOff>933450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Drop Down 18">
              <controlPr defaultSize="0" autoLine="0" autoPict="0">
                <anchor moveWithCells="1">
                  <from>
                    <xdr:col>8</xdr:col>
                    <xdr:colOff>57150</xdr:colOff>
                    <xdr:row>63</xdr:row>
                    <xdr:rowOff>28575</xdr:rowOff>
                  </from>
                  <to>
                    <xdr:col>8</xdr:col>
                    <xdr:colOff>828675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Group Box 19">
              <controlPr defaultSize="0" autoFill="0" autoPict="0">
                <anchor moveWithCells="1">
                  <from>
                    <xdr:col>6</xdr:col>
                    <xdr:colOff>857250</xdr:colOff>
                    <xdr:row>60</xdr:row>
                    <xdr:rowOff>57150</xdr:rowOff>
                  </from>
                  <to>
                    <xdr:col>8</xdr:col>
                    <xdr:colOff>104775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Drop Down 25">
              <controlPr defaultSize="0" autoLine="0" autoPict="0">
                <anchor moveWithCells="1">
                  <from>
                    <xdr:col>3</xdr:col>
                    <xdr:colOff>104775</xdr:colOff>
                    <xdr:row>57</xdr:row>
                    <xdr:rowOff>47625</xdr:rowOff>
                  </from>
                  <to>
                    <xdr:col>5</xdr:col>
                    <xdr:colOff>514350</xdr:colOff>
                    <xdr:row>58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16"/>
  <sheetViews>
    <sheetView zoomScaleNormal="100" workbookViewId="0">
      <selection activeCell="N4" sqref="N4:P5"/>
    </sheetView>
  </sheetViews>
  <sheetFormatPr defaultRowHeight="12.75"/>
  <cols>
    <col min="1" max="1" width="4" style="60" customWidth="1"/>
    <col min="2" max="2" width="3.7109375" style="34" customWidth="1"/>
    <col min="3" max="3" width="10.140625" style="34" bestFit="1" customWidth="1"/>
    <col min="4" max="4" width="9.42578125" style="34" customWidth="1"/>
    <col min="5" max="6" width="8.7109375" style="34" customWidth="1"/>
    <col min="7" max="11" width="14.7109375" style="34" customWidth="1"/>
    <col min="12" max="12" width="9.140625" style="34"/>
    <col min="13" max="13" width="5.5703125" style="34" customWidth="1"/>
    <col min="14" max="15" width="2.140625" style="34" customWidth="1"/>
    <col min="16" max="16" width="3.7109375" style="34" customWidth="1"/>
    <col min="17" max="18" width="9.140625" style="26"/>
    <col min="19" max="16384" width="9.140625" style="34"/>
  </cols>
  <sheetData>
    <row r="1" spans="1:20" ht="13.5" customHeight="1" thickBot="1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25"/>
      <c r="R1" s="25"/>
      <c r="S1" s="33"/>
      <c r="T1" s="33"/>
    </row>
    <row r="2" spans="1:20" ht="13.5" customHeight="1">
      <c r="A2" s="61"/>
      <c r="B2" s="2"/>
      <c r="C2" s="2"/>
      <c r="D2" s="2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20"/>
      <c r="Q2" s="25"/>
      <c r="R2" s="25"/>
      <c r="S2" s="33"/>
      <c r="T2" s="33"/>
    </row>
    <row r="3" spans="1:20" ht="13.5" customHeight="1">
      <c r="A3" s="61"/>
      <c r="B3" s="2"/>
      <c r="C3" s="2"/>
      <c r="D3" s="2"/>
      <c r="E3" s="136" t="s">
        <v>20</v>
      </c>
      <c r="F3" s="137"/>
      <c r="G3" s="137"/>
      <c r="H3" s="137"/>
      <c r="I3" s="137"/>
      <c r="J3" s="137"/>
      <c r="K3" s="138"/>
      <c r="L3" s="8"/>
      <c r="M3" s="8"/>
      <c r="N3" s="56"/>
      <c r="O3" s="56"/>
      <c r="P3" s="57"/>
      <c r="Q3" s="25"/>
      <c r="R3" s="25"/>
      <c r="S3" s="33"/>
      <c r="T3" s="33"/>
    </row>
    <row r="4" spans="1:20" ht="13.5" customHeight="1">
      <c r="A4" s="61"/>
      <c r="B4" s="2"/>
      <c r="C4" s="2"/>
      <c r="D4" s="2"/>
      <c r="E4" s="139"/>
      <c r="F4" s="140"/>
      <c r="G4" s="140"/>
      <c r="H4" s="140"/>
      <c r="I4" s="140"/>
      <c r="J4" s="140"/>
      <c r="K4" s="141"/>
      <c r="L4" s="89" t="s">
        <v>32</v>
      </c>
      <c r="M4" s="90"/>
      <c r="N4" s="123"/>
      <c r="O4" s="124"/>
      <c r="P4" s="125"/>
      <c r="Q4" s="25"/>
      <c r="R4" s="25"/>
      <c r="S4" s="33"/>
      <c r="T4" s="33"/>
    </row>
    <row r="5" spans="1:20" ht="13.5" customHeight="1">
      <c r="A5" s="61"/>
      <c r="B5" s="2"/>
      <c r="C5" s="2"/>
      <c r="D5" s="2"/>
      <c r="E5" s="142"/>
      <c r="F5" s="143"/>
      <c r="G5" s="143"/>
      <c r="H5" s="143"/>
      <c r="I5" s="143"/>
      <c r="J5" s="143"/>
      <c r="K5" s="144"/>
      <c r="L5" s="89"/>
      <c r="M5" s="90"/>
      <c r="N5" s="126"/>
      <c r="O5" s="127"/>
      <c r="P5" s="128"/>
      <c r="Q5" s="25"/>
      <c r="R5" s="25"/>
      <c r="S5" s="33"/>
      <c r="T5" s="33"/>
    </row>
    <row r="6" spans="1:20" ht="13.5" customHeight="1">
      <c r="A6" s="61"/>
      <c r="B6" s="2"/>
      <c r="C6" s="2"/>
      <c r="D6" s="2"/>
      <c r="E6" s="46"/>
      <c r="F6" s="46"/>
      <c r="G6" s="46"/>
      <c r="H6" s="46"/>
      <c r="I6" s="46"/>
      <c r="J6" s="46"/>
      <c r="K6" s="46"/>
      <c r="L6" s="8"/>
      <c r="M6" s="8"/>
      <c r="N6" s="8"/>
      <c r="O6" s="8"/>
      <c r="P6" s="21"/>
      <c r="Q6" s="25"/>
      <c r="R6" s="25"/>
      <c r="S6" s="33"/>
      <c r="T6" s="33"/>
    </row>
    <row r="7" spans="1:20" ht="13.5" customHeight="1">
      <c r="A7" s="61"/>
      <c r="B7" s="2"/>
      <c r="C7" s="2"/>
      <c r="D7" s="182" t="s">
        <v>61</v>
      </c>
      <c r="E7" s="182"/>
      <c r="F7" s="182"/>
      <c r="G7" s="182"/>
      <c r="H7" s="182"/>
      <c r="I7" s="182"/>
      <c r="J7" s="182"/>
      <c r="K7" s="182"/>
      <c r="L7" s="182"/>
      <c r="M7" s="8"/>
      <c r="N7" s="8"/>
      <c r="O7" s="8"/>
      <c r="P7" s="21"/>
      <c r="Q7" s="25"/>
      <c r="R7" s="25"/>
      <c r="S7" s="33"/>
      <c r="T7" s="33"/>
    </row>
    <row r="8" spans="1:20" ht="13.5" customHeight="1">
      <c r="A8" s="61"/>
      <c r="B8" s="2"/>
      <c r="C8" s="2"/>
      <c r="D8" s="182"/>
      <c r="E8" s="182"/>
      <c r="F8" s="182"/>
      <c r="G8" s="182"/>
      <c r="H8" s="182"/>
      <c r="I8" s="182"/>
      <c r="J8" s="182"/>
      <c r="K8" s="182"/>
      <c r="L8" s="182"/>
      <c r="M8" s="8"/>
      <c r="N8" s="8"/>
      <c r="O8" s="8"/>
      <c r="P8" s="21"/>
      <c r="Q8" s="25"/>
      <c r="R8" s="25"/>
      <c r="S8" s="33"/>
      <c r="T8" s="33"/>
    </row>
    <row r="9" spans="1:20" ht="13.5" customHeight="1">
      <c r="A9" s="61"/>
      <c r="B9" s="2"/>
      <c r="C9" s="2"/>
      <c r="D9" s="182"/>
      <c r="E9" s="182"/>
      <c r="F9" s="182"/>
      <c r="G9" s="182"/>
      <c r="H9" s="182"/>
      <c r="I9" s="182"/>
      <c r="J9" s="182"/>
      <c r="K9" s="182"/>
      <c r="L9" s="182"/>
      <c r="M9" s="8"/>
      <c r="N9" s="8"/>
      <c r="O9" s="8"/>
      <c r="P9" s="21"/>
      <c r="Q9" s="25"/>
      <c r="R9" s="25"/>
      <c r="S9" s="33"/>
      <c r="T9" s="33"/>
    </row>
    <row r="10" spans="1:20" ht="13.5" customHeight="1">
      <c r="A10" s="6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1"/>
      <c r="Q10" s="25"/>
      <c r="R10" s="25"/>
      <c r="S10" s="33"/>
      <c r="T10" s="33"/>
    </row>
    <row r="11" spans="1:20" ht="13.5" customHeight="1">
      <c r="A11" s="61"/>
      <c r="B11" s="2"/>
      <c r="C11" s="183" t="s">
        <v>26</v>
      </c>
      <c r="D11" s="184"/>
      <c r="E11" s="2"/>
      <c r="F11" s="241" t="s">
        <v>5</v>
      </c>
      <c r="G11" s="241"/>
      <c r="H11" s="241"/>
      <c r="I11" s="242" t="s">
        <v>25</v>
      </c>
      <c r="J11" s="242"/>
      <c r="K11" s="9"/>
      <c r="L11" s="2"/>
      <c r="M11" s="2"/>
      <c r="N11" s="2"/>
      <c r="O11" s="2"/>
      <c r="P11" s="21"/>
      <c r="Q11" s="25"/>
      <c r="R11" s="25"/>
      <c r="S11" s="33"/>
      <c r="T11" s="33"/>
    </row>
    <row r="12" spans="1:20" ht="13.5" customHeight="1">
      <c r="A12" s="61"/>
      <c r="B12" s="2"/>
      <c r="C12" s="185"/>
      <c r="D12" s="186"/>
      <c r="E12" s="2"/>
      <c r="F12" s="241"/>
      <c r="G12" s="241"/>
      <c r="H12" s="241"/>
      <c r="I12" s="242"/>
      <c r="J12" s="242"/>
      <c r="K12" s="9"/>
      <c r="L12" s="2"/>
      <c r="M12" s="2"/>
      <c r="N12" s="2"/>
      <c r="O12" s="2"/>
      <c r="P12" s="21"/>
      <c r="Q12" s="25"/>
      <c r="R12" s="25"/>
      <c r="S12" s="33"/>
      <c r="T12" s="33"/>
    </row>
    <row r="13" spans="1:20" ht="13.5" customHeight="1">
      <c r="A13" s="61"/>
      <c r="B13" s="2"/>
      <c r="C13" s="187"/>
      <c r="D13" s="188"/>
      <c r="E13" s="2"/>
      <c r="F13" s="241"/>
      <c r="G13" s="241"/>
      <c r="H13" s="241"/>
      <c r="I13" s="242"/>
      <c r="J13" s="242"/>
      <c r="K13" s="9"/>
      <c r="L13" s="2"/>
      <c r="M13" s="2"/>
      <c r="N13" s="2"/>
      <c r="O13" s="2"/>
      <c r="P13" s="21"/>
      <c r="Q13" s="25"/>
      <c r="R13" s="25"/>
      <c r="S13" s="33"/>
      <c r="T13" s="33"/>
    </row>
    <row r="14" spans="1:20" ht="13.5" customHeight="1">
      <c r="A14" s="6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1"/>
      <c r="Q14" s="25"/>
      <c r="R14" s="25"/>
      <c r="S14" s="33"/>
      <c r="T14" s="33"/>
    </row>
    <row r="15" spans="1:20" ht="13.5" customHeight="1">
      <c r="A15" s="61"/>
      <c r="B15" s="10"/>
      <c r="C15" s="10"/>
      <c r="D15" s="10"/>
      <c r="E15" s="114" t="s">
        <v>18</v>
      </c>
      <c r="F15" s="145"/>
      <c r="G15" s="164"/>
      <c r="H15" s="165"/>
      <c r="I15" s="47" t="s">
        <v>10</v>
      </c>
      <c r="J15" s="24"/>
      <c r="K15" s="155"/>
      <c r="L15" s="2"/>
      <c r="M15" s="2"/>
      <c r="N15" s="2"/>
      <c r="O15" s="2"/>
      <c r="P15" s="21"/>
      <c r="Q15" s="25"/>
      <c r="R15" s="25"/>
      <c r="S15" s="33"/>
      <c r="T15" s="33"/>
    </row>
    <row r="16" spans="1:20" ht="13.5" customHeight="1">
      <c r="A16" s="61"/>
      <c r="B16" s="10"/>
      <c r="C16" s="10"/>
      <c r="D16" s="10"/>
      <c r="E16" s="146"/>
      <c r="F16" s="146"/>
      <c r="G16" s="166"/>
      <c r="H16" s="167"/>
      <c r="I16" s="48" t="s">
        <v>24</v>
      </c>
      <c r="J16" s="24"/>
      <c r="K16" s="155"/>
      <c r="L16" s="2"/>
      <c r="M16" s="2"/>
      <c r="N16" s="2"/>
      <c r="O16" s="2"/>
      <c r="P16" s="21"/>
      <c r="Q16" s="25"/>
      <c r="R16" s="25"/>
      <c r="S16" s="33"/>
      <c r="T16" s="33"/>
    </row>
    <row r="17" spans="1:20" ht="13.5" customHeight="1">
      <c r="A17" s="61"/>
      <c r="B17" s="256"/>
      <c r="C17" s="256"/>
      <c r="D17" s="256"/>
      <c r="E17" s="149" t="s">
        <v>29</v>
      </c>
      <c r="F17" s="150"/>
      <c r="G17" s="234"/>
      <c r="H17" s="235"/>
      <c r="I17" s="149" t="s">
        <v>19</v>
      </c>
      <c r="J17" s="234"/>
      <c r="K17" s="235"/>
      <c r="L17" s="2"/>
      <c r="M17" s="2"/>
      <c r="N17" s="2"/>
      <c r="O17" s="2"/>
      <c r="P17" s="21"/>
      <c r="Q17" s="25"/>
      <c r="R17" s="25"/>
      <c r="S17" s="33"/>
      <c r="T17" s="33"/>
    </row>
    <row r="18" spans="1:20" ht="13.5" customHeight="1">
      <c r="A18" s="61"/>
      <c r="B18" s="257"/>
      <c r="C18" s="257"/>
      <c r="D18" s="257"/>
      <c r="E18" s="151"/>
      <c r="F18" s="152"/>
      <c r="G18" s="236"/>
      <c r="H18" s="237"/>
      <c r="I18" s="243"/>
      <c r="J18" s="236"/>
      <c r="K18" s="237"/>
      <c r="L18" s="2"/>
      <c r="M18" s="2"/>
      <c r="N18" s="2"/>
      <c r="O18" s="2"/>
      <c r="P18" s="21"/>
      <c r="Q18" s="25"/>
      <c r="R18" s="25"/>
      <c r="S18" s="33"/>
      <c r="T18" s="33"/>
    </row>
    <row r="19" spans="1:20" ht="13.5" customHeight="1">
      <c r="A19" s="61"/>
      <c r="B19" s="10"/>
      <c r="C19" s="10"/>
      <c r="D19" s="10"/>
      <c r="E19" s="255" t="s">
        <v>22</v>
      </c>
      <c r="F19" s="255"/>
      <c r="G19" s="255"/>
      <c r="H19" s="255"/>
      <c r="I19" s="254">
        <f ca="1">TODAY()</f>
        <v>44296</v>
      </c>
      <c r="J19" s="254"/>
      <c r="K19" s="254"/>
      <c r="L19" s="2"/>
      <c r="M19" s="2"/>
      <c r="N19" s="2"/>
      <c r="O19" s="2"/>
      <c r="P19" s="21"/>
      <c r="Q19" s="25"/>
      <c r="R19" s="25"/>
      <c r="S19" s="33"/>
      <c r="T19" s="33"/>
    </row>
    <row r="20" spans="1:20" ht="13.5" customHeight="1">
      <c r="A20" s="61"/>
      <c r="B20" s="10"/>
      <c r="C20" s="10"/>
      <c r="D20" s="10"/>
      <c r="E20" s="255"/>
      <c r="F20" s="255"/>
      <c r="G20" s="255"/>
      <c r="H20" s="255"/>
      <c r="I20" s="254"/>
      <c r="J20" s="254"/>
      <c r="K20" s="254"/>
      <c r="L20" s="2"/>
      <c r="M20" s="2"/>
      <c r="N20" s="2"/>
      <c r="O20" s="2"/>
      <c r="P20" s="21"/>
      <c r="Q20" s="25"/>
      <c r="R20" s="25"/>
      <c r="S20" s="33"/>
      <c r="T20" s="33"/>
    </row>
    <row r="21" spans="1:20" ht="13.5" customHeight="1">
      <c r="A21" s="61"/>
      <c r="B21" s="10"/>
      <c r="C21" s="10"/>
      <c r="D21" s="10"/>
      <c r="E21" s="149" t="s">
        <v>31</v>
      </c>
      <c r="F21" s="150"/>
      <c r="G21" s="164"/>
      <c r="H21" s="165"/>
      <c r="I21" s="176" t="s">
        <v>30</v>
      </c>
      <c r="J21" s="129"/>
      <c r="K21" s="253"/>
      <c r="L21" s="54"/>
      <c r="M21" s="2"/>
      <c r="N21" s="2"/>
      <c r="O21" s="2"/>
      <c r="P21" s="21"/>
      <c r="Q21" s="25"/>
      <c r="R21" s="25"/>
      <c r="S21" s="33"/>
      <c r="T21" s="33"/>
    </row>
    <row r="22" spans="1:20" ht="13.5" customHeight="1">
      <c r="A22" s="61"/>
      <c r="B22" s="10"/>
      <c r="C22" s="10"/>
      <c r="D22" s="10"/>
      <c r="E22" s="151"/>
      <c r="F22" s="152"/>
      <c r="G22" s="166"/>
      <c r="H22" s="167"/>
      <c r="I22" s="177"/>
      <c r="J22" s="131"/>
      <c r="K22" s="132"/>
      <c r="L22" s="2"/>
      <c r="M22" s="2"/>
      <c r="N22" s="2"/>
      <c r="O22" s="2"/>
      <c r="P22" s="21"/>
      <c r="Q22" s="25"/>
      <c r="R22" s="25"/>
      <c r="S22" s="33"/>
      <c r="T22" s="33"/>
    </row>
    <row r="23" spans="1:20" ht="13.5" customHeight="1">
      <c r="A23" s="61"/>
      <c r="B23" s="2"/>
      <c r="C23" s="2"/>
      <c r="D23" s="2"/>
      <c r="E23" s="114" t="s">
        <v>7</v>
      </c>
      <c r="F23" s="145"/>
      <c r="G23" s="219"/>
      <c r="H23" s="220"/>
      <c r="I23" s="226"/>
      <c r="J23" s="220"/>
      <c r="K23" s="221"/>
      <c r="L23" s="2"/>
      <c r="M23" s="2"/>
      <c r="N23" s="2"/>
      <c r="O23" s="2"/>
      <c r="P23" s="21"/>
      <c r="Q23" s="25"/>
      <c r="R23" s="25"/>
      <c r="S23" s="33"/>
      <c r="T23" s="33"/>
    </row>
    <row r="24" spans="1:20" ht="13.5" customHeight="1">
      <c r="A24" s="61"/>
      <c r="B24" s="2"/>
      <c r="C24" s="2"/>
      <c r="D24" s="2"/>
      <c r="E24" s="146"/>
      <c r="F24" s="146"/>
      <c r="G24" s="222"/>
      <c r="H24" s="223"/>
      <c r="I24" s="223"/>
      <c r="J24" s="223"/>
      <c r="K24" s="224"/>
      <c r="L24" s="2"/>
      <c r="M24" s="2"/>
      <c r="N24" s="2"/>
      <c r="O24" s="2"/>
      <c r="P24" s="21"/>
      <c r="Q24" s="25"/>
      <c r="R24" s="25"/>
      <c r="S24" s="33"/>
      <c r="T24" s="33"/>
    </row>
    <row r="25" spans="1:20" ht="13.5" customHeight="1">
      <c r="A25" s="61"/>
      <c r="B25" s="2"/>
      <c r="C25" s="2"/>
      <c r="D25" s="2"/>
      <c r="E25" s="114" t="s">
        <v>6</v>
      </c>
      <c r="F25" s="238"/>
      <c r="G25" s="219"/>
      <c r="H25" s="220"/>
      <c r="I25" s="220"/>
      <c r="J25" s="220"/>
      <c r="K25" s="221"/>
      <c r="L25" s="2"/>
      <c r="M25" s="2"/>
      <c r="N25" s="2"/>
      <c r="O25" s="2"/>
      <c r="P25" s="21"/>
      <c r="Q25" s="25"/>
      <c r="R25" s="25"/>
      <c r="S25" s="33"/>
      <c r="T25" s="33"/>
    </row>
    <row r="26" spans="1:20" ht="13.5" customHeight="1">
      <c r="A26" s="61"/>
      <c r="B26" s="2"/>
      <c r="C26" s="2"/>
      <c r="D26" s="2"/>
      <c r="E26" s="239"/>
      <c r="F26" s="240"/>
      <c r="G26" s="222"/>
      <c r="H26" s="223"/>
      <c r="I26" s="223"/>
      <c r="J26" s="223"/>
      <c r="K26" s="224"/>
      <c r="L26" s="2"/>
      <c r="M26" s="2"/>
      <c r="N26" s="2"/>
      <c r="O26" s="2"/>
      <c r="P26" s="21"/>
      <c r="Q26" s="25"/>
      <c r="R26" s="25"/>
      <c r="S26" s="33"/>
      <c r="T26" s="33"/>
    </row>
    <row r="27" spans="1:20" ht="13.5" customHeight="1">
      <c r="A27" s="61"/>
      <c r="B27" s="2"/>
      <c r="C27" s="2"/>
      <c r="D27" s="2"/>
      <c r="E27" s="225"/>
      <c r="F27" s="226"/>
      <c r="G27" s="220"/>
      <c r="H27" s="220"/>
      <c r="I27" s="220"/>
      <c r="J27" s="220"/>
      <c r="K27" s="221"/>
      <c r="L27" s="2"/>
      <c r="M27" s="2"/>
      <c r="N27" s="2"/>
      <c r="O27" s="2"/>
      <c r="P27" s="21"/>
      <c r="Q27" s="25"/>
      <c r="R27" s="25"/>
      <c r="S27" s="33"/>
      <c r="T27" s="33"/>
    </row>
    <row r="28" spans="1:20" ht="13.5" customHeight="1">
      <c r="A28" s="61"/>
      <c r="B28" s="2"/>
      <c r="C28" s="2"/>
      <c r="D28" s="2"/>
      <c r="E28" s="222"/>
      <c r="F28" s="223"/>
      <c r="G28" s="223"/>
      <c r="H28" s="223"/>
      <c r="I28" s="223"/>
      <c r="J28" s="223"/>
      <c r="K28" s="224"/>
      <c r="L28" s="2"/>
      <c r="M28" s="2"/>
      <c r="N28" s="2"/>
      <c r="O28" s="2"/>
      <c r="P28" s="21"/>
      <c r="Q28" s="25"/>
      <c r="R28" s="25"/>
      <c r="S28" s="33"/>
      <c r="T28" s="33"/>
    </row>
    <row r="29" spans="1:20" ht="13.5" customHeight="1">
      <c r="A29" s="6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1"/>
      <c r="Q29" s="25"/>
      <c r="R29" s="25"/>
      <c r="S29" s="33"/>
      <c r="T29" s="33"/>
    </row>
    <row r="30" spans="1:20" ht="13.5" customHeight="1" thickBot="1">
      <c r="A30" s="62">
        <v>1</v>
      </c>
      <c r="B30" s="2"/>
      <c r="C30" s="29"/>
      <c r="D30" s="29"/>
      <c r="E30" s="29"/>
      <c r="F30" s="29"/>
      <c r="G30" s="29"/>
      <c r="H30" s="2"/>
      <c r="I30" s="2"/>
      <c r="J30" s="2"/>
      <c r="K30" s="2"/>
      <c r="L30" s="11"/>
      <c r="M30" s="11"/>
      <c r="N30" s="2"/>
      <c r="O30" s="2"/>
      <c r="P30" s="21"/>
      <c r="Q30" s="25"/>
      <c r="R30" s="25"/>
      <c r="S30" s="33"/>
      <c r="T30" s="33"/>
    </row>
    <row r="31" spans="1:20" ht="13.5" customHeight="1">
      <c r="A31" s="62">
        <v>1</v>
      </c>
      <c r="B31" s="2"/>
      <c r="C31" s="91" t="s">
        <v>0</v>
      </c>
      <c r="D31" s="262"/>
      <c r="E31" s="262"/>
      <c r="F31" s="262"/>
      <c r="G31" s="263"/>
      <c r="H31" s="214" t="s">
        <v>27</v>
      </c>
      <c r="I31" s="214"/>
      <c r="J31" s="214"/>
      <c r="K31" s="214"/>
      <c r="L31" s="214"/>
      <c r="M31" s="6"/>
      <c r="N31" s="6"/>
      <c r="O31" s="7"/>
      <c r="P31" s="21"/>
      <c r="S31" s="33"/>
      <c r="T31" s="33"/>
    </row>
    <row r="32" spans="1:20" ht="13.5" customHeight="1">
      <c r="A32" s="62">
        <v>1</v>
      </c>
      <c r="B32" s="2"/>
      <c r="C32" s="91"/>
      <c r="D32" s="264"/>
      <c r="E32" s="264"/>
      <c r="F32" s="264"/>
      <c r="G32" s="263"/>
      <c r="H32" s="215"/>
      <c r="I32" s="215"/>
      <c r="J32" s="215"/>
      <c r="K32" s="215"/>
      <c r="L32" s="215"/>
      <c r="M32" s="2"/>
      <c r="N32" s="2"/>
      <c r="O32" s="1"/>
      <c r="P32" s="21"/>
      <c r="S32" s="33"/>
      <c r="T32" s="33"/>
    </row>
    <row r="33" spans="1:20" ht="13.5" customHeight="1">
      <c r="A33" s="61"/>
      <c r="B33" s="2"/>
      <c r="C33" s="91"/>
      <c r="D33" s="258"/>
      <c r="E33" s="258"/>
      <c r="F33" s="258"/>
      <c r="G33" s="259"/>
      <c r="H33" s="215"/>
      <c r="I33" s="215"/>
      <c r="J33" s="215"/>
      <c r="K33" s="215"/>
      <c r="L33" s="215"/>
      <c r="M33" s="2"/>
      <c r="N33" s="2"/>
      <c r="O33" s="1"/>
      <c r="P33" s="21"/>
      <c r="S33" s="33"/>
      <c r="T33" s="33"/>
    </row>
    <row r="34" spans="1:20" ht="13.5" customHeight="1">
      <c r="A34" s="61"/>
      <c r="B34" s="2"/>
      <c r="C34" s="91"/>
      <c r="D34" s="261"/>
      <c r="E34" s="261"/>
      <c r="F34" s="261"/>
      <c r="G34" s="260"/>
      <c r="H34" s="216"/>
      <c r="I34" s="216"/>
      <c r="J34" s="216"/>
      <c r="K34" s="216"/>
      <c r="L34" s="216"/>
      <c r="M34" s="2"/>
      <c r="N34" s="2"/>
      <c r="O34" s="1"/>
      <c r="P34" s="21"/>
      <c r="S34" s="33"/>
      <c r="T34" s="33"/>
    </row>
    <row r="35" spans="1:20" ht="13.5" customHeight="1">
      <c r="A35" s="61"/>
      <c r="B35" s="2"/>
      <c r="C35" s="92"/>
      <c r="D35" s="94" t="s">
        <v>21</v>
      </c>
      <c r="E35" s="113" t="s">
        <v>2</v>
      </c>
      <c r="F35" s="178"/>
      <c r="G35" s="133" t="s">
        <v>3</v>
      </c>
      <c r="H35" s="43" t="s">
        <v>9</v>
      </c>
      <c r="I35" s="133" t="s">
        <v>12</v>
      </c>
      <c r="J35" s="94" t="s">
        <v>13</v>
      </c>
      <c r="K35" s="113" t="s">
        <v>4</v>
      </c>
      <c r="L35" s="115"/>
      <c r="M35" s="2"/>
      <c r="N35" s="2"/>
      <c r="O35" s="1"/>
      <c r="P35" s="21"/>
      <c r="Q35" s="25">
        <v>0</v>
      </c>
      <c r="R35" s="25">
        <v>0</v>
      </c>
      <c r="S35" s="33"/>
      <c r="T35" s="33"/>
    </row>
    <row r="36" spans="1:20" ht="13.5" customHeight="1">
      <c r="A36" s="61"/>
      <c r="B36" s="2"/>
      <c r="C36" s="92"/>
      <c r="D36" s="95"/>
      <c r="E36" s="116"/>
      <c r="F36" s="179"/>
      <c r="G36" s="134"/>
      <c r="H36" s="134"/>
      <c r="I36" s="134"/>
      <c r="J36" s="95"/>
      <c r="K36" s="116"/>
      <c r="L36" s="118"/>
      <c r="M36" s="2"/>
      <c r="N36" s="2"/>
      <c r="O36" s="1"/>
      <c r="P36" s="21"/>
      <c r="Q36" s="28">
        <v>0.3</v>
      </c>
      <c r="R36" s="28">
        <v>0.6</v>
      </c>
      <c r="S36" s="33"/>
      <c r="T36" s="33"/>
    </row>
    <row r="37" spans="1:20" ht="13.5" customHeight="1">
      <c r="A37" s="61"/>
      <c r="B37" s="2"/>
      <c r="C37" s="92"/>
      <c r="D37" s="95"/>
      <c r="E37" s="116"/>
      <c r="F37" s="179"/>
      <c r="G37" s="134"/>
      <c r="H37" s="134"/>
      <c r="I37" s="43"/>
      <c r="J37" s="39"/>
      <c r="K37" s="116"/>
      <c r="L37" s="118"/>
      <c r="M37" s="2"/>
      <c r="N37" s="2"/>
      <c r="O37" s="1"/>
      <c r="P37" s="21"/>
      <c r="Q37" s="27"/>
      <c r="R37" s="27"/>
      <c r="S37" s="33"/>
      <c r="T37" s="33"/>
    </row>
    <row r="38" spans="1:20" ht="13.5" customHeight="1">
      <c r="A38" s="61"/>
      <c r="B38" s="2"/>
      <c r="C38" s="92"/>
      <c r="D38" s="96"/>
      <c r="E38" s="217"/>
      <c r="F38" s="218"/>
      <c r="G38" s="135"/>
      <c r="H38" s="266"/>
      <c r="I38" s="41"/>
      <c r="J38" s="40"/>
      <c r="K38" s="119"/>
      <c r="L38" s="121"/>
      <c r="M38" s="2"/>
      <c r="N38" s="2"/>
      <c r="O38" s="1"/>
      <c r="P38" s="21"/>
      <c r="Q38" s="27"/>
      <c r="R38" s="27"/>
      <c r="S38" s="33"/>
      <c r="T38" s="33"/>
    </row>
    <row r="39" spans="1:20" ht="13.5" customHeight="1">
      <c r="A39" s="61"/>
      <c r="B39" s="2"/>
      <c r="C39" s="92"/>
      <c r="D39" s="5" t="s">
        <v>14</v>
      </c>
      <c r="E39" s="168"/>
      <c r="F39" s="169"/>
      <c r="G39" s="169"/>
      <c r="H39" s="267">
        <f>ROUNDDOWN(E39*CHOOSE($A$30,0,0.03,0.05),-3)</f>
        <v>0</v>
      </c>
      <c r="I39" s="100">
        <f>ROUNDUP(IF(E39&gt;0,INDEX($Q$35:$Q$36,$A$31)*E39,0),-3)</f>
        <v>0</v>
      </c>
      <c r="J39" s="270">
        <f>ROUNDUP(IF(E39&gt;0,INDEX($R$35:$R$36,$A$32)*E39,0),-3)</f>
        <v>0</v>
      </c>
      <c r="K39" s="122">
        <f>(E39+G39)-(I39+J39+H39)</f>
        <v>0</v>
      </c>
      <c r="L39" s="122"/>
      <c r="M39" s="45"/>
      <c r="N39" s="45"/>
      <c r="O39" s="3"/>
      <c r="P39" s="21"/>
      <c r="Q39" s="27"/>
      <c r="R39" s="27"/>
      <c r="S39" s="33"/>
      <c r="T39" s="33"/>
    </row>
    <row r="40" spans="1:20" ht="13.5" customHeight="1">
      <c r="A40" s="61"/>
      <c r="B40" s="2"/>
      <c r="C40" s="91"/>
      <c r="D40" s="97"/>
      <c r="E40" s="170"/>
      <c r="F40" s="171"/>
      <c r="G40" s="171"/>
      <c r="H40" s="268"/>
      <c r="I40" s="103"/>
      <c r="J40" s="271"/>
      <c r="K40" s="122"/>
      <c r="L40" s="122"/>
      <c r="M40" s="45"/>
      <c r="N40" s="45"/>
      <c r="O40" s="3"/>
      <c r="P40" s="21"/>
      <c r="S40" s="33"/>
      <c r="T40" s="33"/>
    </row>
    <row r="41" spans="1:20" ht="13.5" customHeight="1">
      <c r="A41" s="61"/>
      <c r="B41" s="2"/>
      <c r="C41" s="91"/>
      <c r="D41" s="98"/>
      <c r="E41" s="172"/>
      <c r="F41" s="173"/>
      <c r="G41" s="173"/>
      <c r="H41" s="269"/>
      <c r="I41" s="106"/>
      <c r="J41" s="272"/>
      <c r="K41" s="122"/>
      <c r="L41" s="122"/>
      <c r="M41" s="45"/>
      <c r="N41" s="45"/>
      <c r="O41" s="3"/>
      <c r="P41" s="21"/>
      <c r="Q41" s="25"/>
      <c r="R41" s="25"/>
      <c r="S41" s="33"/>
      <c r="T41" s="33"/>
    </row>
    <row r="42" spans="1:20" ht="13.5" customHeight="1">
      <c r="A42" s="61"/>
      <c r="B42" s="2"/>
      <c r="C42" s="92"/>
      <c r="D42" s="23" t="s">
        <v>15</v>
      </c>
      <c r="E42" s="168"/>
      <c r="F42" s="169"/>
      <c r="G42" s="169"/>
      <c r="H42" s="267">
        <f t="shared" ref="H42" si="0">ROUNDDOWN(E42*CHOOSE($A$30,0,0.03,0.05),-3)</f>
        <v>0</v>
      </c>
      <c r="I42" s="100">
        <f>ROUNDUP(IF(E42&gt;0,INDEX($Q$35:$Q$36,$A$31)*E42,0),-3)</f>
        <v>0</v>
      </c>
      <c r="J42" s="270">
        <f>ROUNDUP(IF(E42&gt;0,INDEX($R$35:$R$36,$A$32)*E42,0),-3)</f>
        <v>0</v>
      </c>
      <c r="K42" s="122">
        <f t="shared" ref="K42" si="1">(E42+G42)-(I42+J42+H42)</f>
        <v>0</v>
      </c>
      <c r="L42" s="122"/>
      <c r="M42" s="45"/>
      <c r="N42" s="45"/>
      <c r="O42" s="3"/>
      <c r="P42" s="21"/>
      <c r="Q42" s="25"/>
      <c r="R42" s="25"/>
      <c r="S42" s="33"/>
      <c r="T42" s="33"/>
    </row>
    <row r="43" spans="1:20" ht="13.5" customHeight="1">
      <c r="A43" s="61"/>
      <c r="B43" s="2"/>
      <c r="C43" s="91"/>
      <c r="D43" s="97"/>
      <c r="E43" s="170"/>
      <c r="F43" s="171"/>
      <c r="G43" s="171"/>
      <c r="H43" s="268"/>
      <c r="I43" s="103"/>
      <c r="J43" s="271"/>
      <c r="K43" s="122"/>
      <c r="L43" s="122"/>
      <c r="M43" s="45"/>
      <c r="N43" s="45"/>
      <c r="O43" s="3"/>
      <c r="P43" s="21"/>
      <c r="Q43" s="25"/>
      <c r="R43" s="25"/>
      <c r="S43" s="33"/>
      <c r="T43" s="33"/>
    </row>
    <row r="44" spans="1:20" ht="13.5" customHeight="1">
      <c r="A44" s="61"/>
      <c r="B44" s="2"/>
      <c r="C44" s="91"/>
      <c r="D44" s="98"/>
      <c r="E44" s="172"/>
      <c r="F44" s="173"/>
      <c r="G44" s="173"/>
      <c r="H44" s="269"/>
      <c r="I44" s="106"/>
      <c r="J44" s="272"/>
      <c r="K44" s="122"/>
      <c r="L44" s="122"/>
      <c r="M44" s="45"/>
      <c r="N44" s="45"/>
      <c r="O44" s="3"/>
      <c r="P44" s="21"/>
      <c r="Q44" s="25"/>
      <c r="R44" s="25"/>
      <c r="S44" s="33"/>
      <c r="T44" s="33"/>
    </row>
    <row r="45" spans="1:20" ht="13.5" customHeight="1">
      <c r="A45" s="61"/>
      <c r="B45" s="2"/>
      <c r="C45" s="92"/>
      <c r="D45" s="23" t="s">
        <v>16</v>
      </c>
      <c r="E45" s="168"/>
      <c r="F45" s="169"/>
      <c r="G45" s="169"/>
      <c r="H45" s="267">
        <f t="shared" ref="H45" si="2">ROUNDDOWN(E45*CHOOSE($A$30,0,0.03,0.05),-3)</f>
        <v>0</v>
      </c>
      <c r="I45" s="100">
        <v>0</v>
      </c>
      <c r="J45" s="270">
        <v>0</v>
      </c>
      <c r="K45" s="122">
        <f t="shared" ref="K45" si="3">(E45+G45)-(I45+J45+H45)</f>
        <v>0</v>
      </c>
      <c r="L45" s="122"/>
      <c r="M45" s="45"/>
      <c r="N45" s="45"/>
      <c r="O45" s="3"/>
      <c r="P45" s="21"/>
      <c r="Q45" s="25"/>
      <c r="R45" s="25"/>
      <c r="S45" s="33"/>
      <c r="T45" s="33"/>
    </row>
    <row r="46" spans="1:20" ht="13.5" customHeight="1">
      <c r="A46" s="61"/>
      <c r="B46" s="2"/>
      <c r="C46" s="91"/>
      <c r="D46" s="97"/>
      <c r="E46" s="170"/>
      <c r="F46" s="171"/>
      <c r="G46" s="171"/>
      <c r="H46" s="268"/>
      <c r="I46" s="103"/>
      <c r="J46" s="271"/>
      <c r="K46" s="122"/>
      <c r="L46" s="122"/>
      <c r="M46" s="45"/>
      <c r="N46" s="45"/>
      <c r="O46" s="3"/>
      <c r="P46" s="21"/>
      <c r="Q46" s="25"/>
      <c r="R46" s="25"/>
      <c r="S46" s="33"/>
      <c r="T46" s="33"/>
    </row>
    <row r="47" spans="1:20" ht="13.5" customHeight="1">
      <c r="A47" s="61"/>
      <c r="B47" s="2"/>
      <c r="C47" s="91"/>
      <c r="D47" s="98"/>
      <c r="E47" s="172"/>
      <c r="F47" s="173"/>
      <c r="G47" s="173"/>
      <c r="H47" s="269"/>
      <c r="I47" s="106"/>
      <c r="J47" s="272"/>
      <c r="K47" s="122"/>
      <c r="L47" s="122"/>
      <c r="M47" s="45"/>
      <c r="N47" s="45"/>
      <c r="O47" s="3"/>
      <c r="P47" s="21"/>
      <c r="Q47" s="25"/>
      <c r="R47" s="25"/>
      <c r="S47" s="33"/>
      <c r="T47" s="33"/>
    </row>
    <row r="48" spans="1:20" ht="13.5" customHeight="1">
      <c r="A48" s="61"/>
      <c r="B48" s="2"/>
      <c r="C48" s="91"/>
      <c r="D48" s="12"/>
      <c r="E48" s="45"/>
      <c r="F48" s="45"/>
      <c r="G48" s="44"/>
      <c r="H48" s="45"/>
      <c r="I48" s="44"/>
      <c r="J48" s="44"/>
      <c r="K48" s="44"/>
      <c r="L48" s="44"/>
      <c r="M48" s="45"/>
      <c r="N48" s="45"/>
      <c r="O48" s="3"/>
      <c r="P48" s="21"/>
      <c r="Q48" s="25"/>
      <c r="R48" s="25"/>
      <c r="S48" s="33"/>
      <c r="T48" s="33"/>
    </row>
    <row r="49" spans="1:20" ht="13.5" customHeight="1" thickBot="1">
      <c r="A49" s="61"/>
      <c r="B49" s="2"/>
      <c r="C49" s="91"/>
      <c r="D49" s="12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3"/>
      <c r="P49" s="21"/>
      <c r="Q49" s="25"/>
      <c r="R49" s="25"/>
      <c r="S49" s="33"/>
      <c r="T49" s="33"/>
    </row>
    <row r="50" spans="1:20" ht="13.5" customHeight="1">
      <c r="A50" s="61"/>
      <c r="B50" s="2"/>
      <c r="C50" s="91"/>
      <c r="D50" s="108" t="s">
        <v>28</v>
      </c>
      <c r="E50" s="108"/>
      <c r="F50" s="109"/>
      <c r="G50" s="195" t="s">
        <v>8</v>
      </c>
      <c r="H50" s="196"/>
      <c r="I50" s="189">
        <f>(D40*K39)+(D43*K42)+(D46*K45)</f>
        <v>0</v>
      </c>
      <c r="J50" s="190"/>
      <c r="K50" s="45"/>
      <c r="L50" s="45"/>
      <c r="M50" s="45"/>
      <c r="N50" s="45"/>
      <c r="O50" s="3"/>
      <c r="P50" s="21"/>
      <c r="Q50" s="25"/>
      <c r="R50" s="25"/>
      <c r="S50" s="33"/>
      <c r="T50" s="33"/>
    </row>
    <row r="51" spans="1:20" ht="13.5" customHeight="1">
      <c r="A51" s="61"/>
      <c r="B51" s="2"/>
      <c r="C51" s="91"/>
      <c r="D51" s="108"/>
      <c r="E51" s="108"/>
      <c r="F51" s="109"/>
      <c r="G51" s="197"/>
      <c r="H51" s="198"/>
      <c r="I51" s="191"/>
      <c r="J51" s="192"/>
      <c r="K51" s="45"/>
      <c r="L51" s="45"/>
      <c r="M51" s="45"/>
      <c r="N51" s="45"/>
      <c r="O51" s="3"/>
      <c r="P51" s="21"/>
      <c r="Q51" s="25"/>
      <c r="R51" s="25"/>
      <c r="S51" s="33"/>
      <c r="T51" s="33"/>
    </row>
    <row r="52" spans="1:20" ht="13.5" customHeight="1" thickBot="1">
      <c r="A52" s="61"/>
      <c r="B52" s="2"/>
      <c r="C52" s="91"/>
      <c r="D52" s="108"/>
      <c r="E52" s="108"/>
      <c r="F52" s="109"/>
      <c r="G52" s="199"/>
      <c r="H52" s="200"/>
      <c r="I52" s="193"/>
      <c r="J52" s="194"/>
      <c r="K52" s="2"/>
      <c r="L52" s="2"/>
      <c r="M52" s="2"/>
      <c r="N52" s="2"/>
      <c r="O52" s="1"/>
      <c r="P52" s="21"/>
      <c r="Q52" s="25"/>
      <c r="R52" s="25"/>
      <c r="S52" s="33"/>
      <c r="T52" s="33"/>
    </row>
    <row r="53" spans="1:20" ht="13.5" customHeight="1">
      <c r="A53" s="61"/>
      <c r="B53" s="2"/>
      <c r="C53" s="91"/>
      <c r="D53" s="2"/>
      <c r="E53" s="2"/>
      <c r="F53" s="2"/>
      <c r="G53" s="38"/>
      <c r="H53" s="38"/>
      <c r="I53" s="38"/>
      <c r="J53" s="38"/>
      <c r="K53" s="2"/>
      <c r="L53" s="2"/>
      <c r="M53" s="2"/>
      <c r="N53" s="2"/>
      <c r="O53" s="1"/>
      <c r="P53" s="21"/>
      <c r="Q53" s="25"/>
      <c r="R53" s="25"/>
      <c r="S53" s="33"/>
      <c r="T53" s="33"/>
    </row>
    <row r="54" spans="1:20" ht="13.5" customHeight="1" thickBot="1">
      <c r="A54" s="62">
        <v>1</v>
      </c>
      <c r="B54" s="2"/>
      <c r="C54" s="93"/>
      <c r="D54" s="13"/>
      <c r="E54" s="13"/>
      <c r="F54" s="29"/>
      <c r="G54" s="29"/>
      <c r="H54" s="13"/>
      <c r="I54" s="2"/>
      <c r="J54" s="2"/>
      <c r="K54" s="2"/>
      <c r="L54" s="2"/>
      <c r="M54" s="13"/>
      <c r="N54" s="13"/>
      <c r="O54" s="14"/>
      <c r="P54" s="21"/>
      <c r="Q54" s="25"/>
      <c r="R54" s="25"/>
      <c r="S54" s="33"/>
      <c r="T54" s="33"/>
    </row>
    <row r="55" spans="1:20" ht="13.5" customHeight="1">
      <c r="A55" s="62">
        <v>1</v>
      </c>
      <c r="B55" s="2"/>
      <c r="C55" s="86" t="s">
        <v>1</v>
      </c>
      <c r="D55" s="262"/>
      <c r="E55" s="262"/>
      <c r="F55" s="262"/>
      <c r="G55" s="263"/>
      <c r="H55" s="201" t="s">
        <v>37</v>
      </c>
      <c r="I55" s="201"/>
      <c r="J55" s="201"/>
      <c r="K55" s="201"/>
      <c r="L55" s="201"/>
      <c r="M55" s="201"/>
      <c r="N55" s="201"/>
      <c r="O55" s="1"/>
      <c r="P55" s="21"/>
      <c r="Q55" s="25"/>
      <c r="R55" s="25"/>
      <c r="S55" s="33"/>
      <c r="T55" s="33"/>
    </row>
    <row r="56" spans="1:20" ht="13.5" customHeight="1">
      <c r="A56" s="61"/>
      <c r="B56" s="2"/>
      <c r="C56" s="86"/>
      <c r="D56" s="264"/>
      <c r="E56" s="264"/>
      <c r="F56" s="264"/>
      <c r="G56" s="263"/>
      <c r="H56" s="202"/>
      <c r="I56" s="202"/>
      <c r="J56" s="202"/>
      <c r="K56" s="202"/>
      <c r="L56" s="202"/>
      <c r="M56" s="202"/>
      <c r="N56" s="202"/>
      <c r="O56" s="1"/>
      <c r="P56" s="21"/>
      <c r="Q56" s="25"/>
      <c r="R56" s="25"/>
      <c r="S56" s="33"/>
      <c r="T56" s="33"/>
    </row>
    <row r="57" spans="1:20" ht="13.5" customHeight="1">
      <c r="A57" s="61"/>
      <c r="B57" s="2"/>
      <c r="C57" s="86"/>
      <c r="D57" s="258"/>
      <c r="E57" s="258"/>
      <c r="F57" s="258"/>
      <c r="G57" s="259"/>
      <c r="H57" s="202"/>
      <c r="I57" s="202"/>
      <c r="J57" s="202"/>
      <c r="K57" s="202"/>
      <c r="L57" s="202"/>
      <c r="M57" s="202"/>
      <c r="N57" s="202"/>
      <c r="O57" s="1"/>
      <c r="P57" s="21"/>
      <c r="Q57" s="25"/>
      <c r="R57" s="25"/>
      <c r="S57" s="33"/>
      <c r="T57" s="33"/>
    </row>
    <row r="58" spans="1:20" ht="13.5" customHeight="1">
      <c r="A58" s="61"/>
      <c r="B58" s="2"/>
      <c r="C58" s="86"/>
      <c r="D58" s="261"/>
      <c r="E58" s="261"/>
      <c r="F58" s="261"/>
      <c r="G58" s="260"/>
      <c r="H58" s="203"/>
      <c r="I58" s="203"/>
      <c r="J58" s="203"/>
      <c r="K58" s="203"/>
      <c r="L58" s="203"/>
      <c r="M58" s="202"/>
      <c r="N58" s="202"/>
      <c r="O58" s="1"/>
      <c r="P58" s="21"/>
      <c r="Q58" s="25"/>
      <c r="R58" s="25"/>
      <c r="S58" s="33"/>
      <c r="T58" s="33"/>
    </row>
    <row r="59" spans="1:20" ht="13.5" customHeight="1">
      <c r="A59" s="61"/>
      <c r="B59" s="2"/>
      <c r="C59" s="86"/>
      <c r="D59" s="94" t="s">
        <v>21</v>
      </c>
      <c r="E59" s="206" t="s">
        <v>34</v>
      </c>
      <c r="F59" s="207"/>
      <c r="G59" s="94" t="s">
        <v>35</v>
      </c>
      <c r="H59" s="42" t="s">
        <v>9</v>
      </c>
      <c r="I59" s="94" t="s">
        <v>11</v>
      </c>
      <c r="J59" s="265" t="s">
        <v>4</v>
      </c>
      <c r="K59" s="265"/>
      <c r="L59" s="265"/>
      <c r="M59" s="2"/>
      <c r="N59" s="2"/>
      <c r="O59" s="1"/>
      <c r="P59" s="21"/>
      <c r="Q59" s="25"/>
      <c r="R59" s="25"/>
      <c r="S59" s="33"/>
      <c r="T59" s="33"/>
    </row>
    <row r="60" spans="1:20" ht="13.5" customHeight="1">
      <c r="A60" s="61"/>
      <c r="B60" s="2"/>
      <c r="C60" s="86"/>
      <c r="D60" s="95"/>
      <c r="E60" s="208"/>
      <c r="F60" s="209"/>
      <c r="G60" s="95"/>
      <c r="H60" s="43"/>
      <c r="I60" s="95"/>
      <c r="J60" s="265"/>
      <c r="K60" s="265"/>
      <c r="L60" s="265"/>
      <c r="M60" s="2"/>
      <c r="N60" s="2"/>
      <c r="O60" s="1"/>
      <c r="P60" s="21"/>
      <c r="Q60" s="25"/>
      <c r="R60" s="25"/>
      <c r="S60" s="33"/>
      <c r="T60" s="33"/>
    </row>
    <row r="61" spans="1:20" ht="13.5" customHeight="1">
      <c r="A61" s="61"/>
      <c r="B61" s="2"/>
      <c r="C61" s="86"/>
      <c r="D61" s="95"/>
      <c r="E61" s="208"/>
      <c r="F61" s="209"/>
      <c r="G61" s="95"/>
      <c r="H61" s="43"/>
      <c r="I61" s="95"/>
      <c r="J61" s="265"/>
      <c r="K61" s="265"/>
      <c r="L61" s="265"/>
      <c r="M61" s="2"/>
      <c r="N61" s="2"/>
      <c r="O61" s="1"/>
      <c r="P61" s="21"/>
      <c r="Q61" s="25"/>
      <c r="R61" s="25"/>
      <c r="S61" s="33"/>
      <c r="T61" s="33"/>
    </row>
    <row r="62" spans="1:20" ht="13.5" customHeight="1">
      <c r="A62" s="61"/>
      <c r="B62" s="2"/>
      <c r="C62" s="86"/>
      <c r="D62" s="96"/>
      <c r="E62" s="210"/>
      <c r="F62" s="211"/>
      <c r="G62" s="204"/>
      <c r="H62" s="30"/>
      <c r="I62" s="96"/>
      <c r="J62" s="265"/>
      <c r="K62" s="265"/>
      <c r="L62" s="265"/>
      <c r="M62" s="2"/>
      <c r="N62" s="2"/>
      <c r="O62" s="1"/>
      <c r="P62" s="21"/>
      <c r="Q62" s="25">
        <v>0</v>
      </c>
      <c r="R62" s="25"/>
      <c r="S62" s="33"/>
      <c r="T62" s="33"/>
    </row>
    <row r="63" spans="1:20" ht="13.5" customHeight="1">
      <c r="A63" s="61"/>
      <c r="B63" s="2"/>
      <c r="C63" s="273"/>
      <c r="D63" s="5" t="s">
        <v>14</v>
      </c>
      <c r="E63" s="168"/>
      <c r="F63" s="169"/>
      <c r="G63" s="78"/>
      <c r="H63" s="104">
        <f>IFERROR(ROUNDDOWN(E63*CHOOSE($A$54,0,0.03,0.05),-3),0)</f>
        <v>0</v>
      </c>
      <c r="I63" s="227">
        <f>ROUNDUP(IF(E63&gt;0,INDEX($Q$62:$Q$64,$A$55)*(E63),0),-3)</f>
        <v>0</v>
      </c>
      <c r="J63" s="270">
        <f>IFERROR((E63+G63)-(H63+I63),0)</f>
        <v>0</v>
      </c>
      <c r="K63" s="100"/>
      <c r="L63" s="101"/>
      <c r="M63" s="58"/>
      <c r="N63" s="58"/>
      <c r="O63" s="3"/>
      <c r="P63" s="21"/>
      <c r="Q63" s="28">
        <v>0.3</v>
      </c>
      <c r="R63" s="25"/>
      <c r="S63" s="33"/>
      <c r="T63" s="33"/>
    </row>
    <row r="64" spans="1:20" ht="13.5" customHeight="1">
      <c r="A64" s="61"/>
      <c r="B64" s="2"/>
      <c r="C64" s="86"/>
      <c r="D64" s="275"/>
      <c r="E64" s="170"/>
      <c r="F64" s="171"/>
      <c r="G64" s="79"/>
      <c r="H64" s="104"/>
      <c r="I64" s="228"/>
      <c r="J64" s="271"/>
      <c r="K64" s="103"/>
      <c r="L64" s="104"/>
      <c r="M64" s="58"/>
      <c r="N64" s="58"/>
      <c r="O64" s="3"/>
      <c r="P64" s="21"/>
      <c r="Q64" s="28">
        <v>0.6</v>
      </c>
      <c r="R64" s="25"/>
      <c r="S64" s="33"/>
      <c r="T64" s="33"/>
    </row>
    <row r="65" spans="1:20" ht="13.5" customHeight="1">
      <c r="A65" s="61"/>
      <c r="B65" s="2"/>
      <c r="C65" s="86"/>
      <c r="D65" s="276"/>
      <c r="E65" s="172"/>
      <c r="F65" s="173"/>
      <c r="G65" s="80"/>
      <c r="H65" s="107"/>
      <c r="I65" s="229"/>
      <c r="J65" s="272"/>
      <c r="K65" s="106"/>
      <c r="L65" s="107"/>
      <c r="M65" s="58"/>
      <c r="N65" s="58"/>
      <c r="O65" s="3"/>
      <c r="P65" s="21"/>
      <c r="Q65" s="27"/>
      <c r="R65" s="25"/>
      <c r="S65" s="33"/>
      <c r="T65" s="33"/>
    </row>
    <row r="66" spans="1:20" ht="13.5" customHeight="1">
      <c r="A66" s="61"/>
      <c r="B66" s="2"/>
      <c r="C66" s="273"/>
      <c r="D66" s="23" t="s">
        <v>15</v>
      </c>
      <c r="E66" s="168"/>
      <c r="F66" s="169"/>
      <c r="G66" s="78"/>
      <c r="H66" s="104">
        <f t="shared" ref="H66" si="4">IFERROR(ROUNDDOWN(E66*CHOOSE($A$54,0,0.03,0.05),-3),0)</f>
        <v>0</v>
      </c>
      <c r="I66" s="227">
        <f>ROUNDUP(IF(E66&gt;0,INDEX($Q$62:$Q$64,$A$55)*(E66),0),-3)</f>
        <v>0</v>
      </c>
      <c r="J66" s="270">
        <f t="shared" ref="J66" si="5">IFERROR((E66+G66)-(H66+I66),0)</f>
        <v>0</v>
      </c>
      <c r="K66" s="100"/>
      <c r="L66" s="101"/>
      <c r="M66" s="58"/>
      <c r="N66" s="58"/>
      <c r="O66" s="3"/>
      <c r="P66" s="21"/>
      <c r="Q66" s="27"/>
      <c r="R66" s="25"/>
      <c r="S66" s="33"/>
      <c r="T66" s="33"/>
    </row>
    <row r="67" spans="1:20" ht="13.5" customHeight="1">
      <c r="A67" s="61"/>
      <c r="B67" s="2"/>
      <c r="C67" s="86"/>
      <c r="D67" s="275"/>
      <c r="E67" s="170"/>
      <c r="F67" s="171"/>
      <c r="G67" s="79"/>
      <c r="H67" s="104"/>
      <c r="I67" s="228"/>
      <c r="J67" s="271"/>
      <c r="K67" s="103"/>
      <c r="L67" s="104"/>
      <c r="M67" s="58"/>
      <c r="N67" s="58"/>
      <c r="O67" s="3"/>
      <c r="P67" s="21"/>
      <c r="R67" s="25"/>
      <c r="S67" s="33"/>
      <c r="T67" s="33"/>
    </row>
    <row r="68" spans="1:20" ht="13.5" customHeight="1">
      <c r="A68" s="61"/>
      <c r="B68" s="2"/>
      <c r="C68" s="86"/>
      <c r="D68" s="276"/>
      <c r="E68" s="172"/>
      <c r="F68" s="173"/>
      <c r="G68" s="80"/>
      <c r="H68" s="107"/>
      <c r="I68" s="229"/>
      <c r="J68" s="272"/>
      <c r="K68" s="106"/>
      <c r="L68" s="107"/>
      <c r="M68" s="58"/>
      <c r="N68" s="58"/>
      <c r="O68" s="3"/>
      <c r="P68" s="21"/>
      <c r="R68" s="25"/>
      <c r="S68" s="33"/>
      <c r="T68" s="33"/>
    </row>
    <row r="69" spans="1:20" ht="13.5" customHeight="1">
      <c r="A69" s="61"/>
      <c r="B69" s="2"/>
      <c r="C69" s="273"/>
      <c r="D69" s="23" t="s">
        <v>16</v>
      </c>
      <c r="E69" s="168"/>
      <c r="F69" s="169"/>
      <c r="G69" s="78"/>
      <c r="H69" s="104">
        <f t="shared" ref="H69" si="6">IFERROR(ROUNDDOWN(E69*CHOOSE($A$54,0,0.03,0.05),-3),0)</f>
        <v>0</v>
      </c>
      <c r="I69" s="227">
        <v>0</v>
      </c>
      <c r="J69" s="270">
        <f t="shared" ref="J69" si="7">IFERROR((E69+G69)-(H69+I69),0)</f>
        <v>0</v>
      </c>
      <c r="K69" s="100"/>
      <c r="L69" s="101"/>
      <c r="M69" s="58"/>
      <c r="N69" s="58"/>
      <c r="O69" s="3"/>
      <c r="P69" s="21"/>
      <c r="Q69" s="25"/>
      <c r="R69" s="25"/>
      <c r="S69" s="33"/>
      <c r="T69" s="33"/>
    </row>
    <row r="70" spans="1:20" ht="13.5" customHeight="1">
      <c r="A70" s="61"/>
      <c r="B70" s="2"/>
      <c r="C70" s="86"/>
      <c r="D70" s="275"/>
      <c r="E70" s="170"/>
      <c r="F70" s="171"/>
      <c r="G70" s="79"/>
      <c r="H70" s="104"/>
      <c r="I70" s="228"/>
      <c r="J70" s="271"/>
      <c r="K70" s="103"/>
      <c r="L70" s="104"/>
      <c r="M70" s="58"/>
      <c r="N70" s="58"/>
      <c r="O70" s="3"/>
      <c r="P70" s="21"/>
      <c r="Q70" s="25"/>
      <c r="R70" s="25"/>
      <c r="S70" s="33"/>
      <c r="T70" s="33"/>
    </row>
    <row r="71" spans="1:20" ht="13.5" customHeight="1">
      <c r="A71" s="61"/>
      <c r="B71" s="2"/>
      <c r="C71" s="86"/>
      <c r="D71" s="276"/>
      <c r="E71" s="172"/>
      <c r="F71" s="173"/>
      <c r="G71" s="80"/>
      <c r="H71" s="107"/>
      <c r="I71" s="229"/>
      <c r="J71" s="272"/>
      <c r="K71" s="106"/>
      <c r="L71" s="107"/>
      <c r="M71" s="58"/>
      <c r="N71" s="58"/>
      <c r="O71" s="3"/>
      <c r="P71" s="21"/>
      <c r="Q71" s="25"/>
      <c r="R71" s="25"/>
      <c r="S71" s="33"/>
      <c r="T71" s="33"/>
    </row>
    <row r="72" spans="1:20" ht="13.5" customHeight="1">
      <c r="A72" s="61"/>
      <c r="B72" s="2"/>
      <c r="C72" s="8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"/>
      <c r="P72" s="21"/>
      <c r="Q72" s="25"/>
      <c r="R72" s="25"/>
      <c r="S72" s="33"/>
      <c r="T72" s="33"/>
    </row>
    <row r="73" spans="1:20" ht="13.5" customHeight="1" thickBot="1">
      <c r="A73" s="61"/>
      <c r="B73" s="2"/>
      <c r="C73" s="8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"/>
      <c r="P73" s="21"/>
      <c r="Q73" s="25"/>
      <c r="R73" s="25"/>
      <c r="S73" s="33"/>
      <c r="T73" s="33"/>
    </row>
    <row r="74" spans="1:20" ht="13.5" customHeight="1">
      <c r="A74" s="61"/>
      <c r="B74" s="2"/>
      <c r="C74" s="86"/>
      <c r="D74" s="108" t="s">
        <v>28</v>
      </c>
      <c r="E74" s="108"/>
      <c r="F74" s="109"/>
      <c r="G74" s="195" t="s">
        <v>8</v>
      </c>
      <c r="H74" s="196"/>
      <c r="I74" s="189">
        <f>(D64*J63)+(D67*J66)+(D70*J69)</f>
        <v>0</v>
      </c>
      <c r="J74" s="190"/>
      <c r="K74" s="2"/>
      <c r="L74" s="2"/>
      <c r="M74" s="2"/>
      <c r="N74" s="2"/>
      <c r="O74" s="1"/>
      <c r="P74" s="21"/>
      <c r="Q74" s="25"/>
      <c r="R74" s="25"/>
      <c r="S74" s="33"/>
      <c r="T74" s="33"/>
    </row>
    <row r="75" spans="1:20" ht="13.5" customHeight="1">
      <c r="A75" s="61"/>
      <c r="B75" s="2"/>
      <c r="C75" s="86"/>
      <c r="D75" s="108"/>
      <c r="E75" s="108"/>
      <c r="F75" s="109"/>
      <c r="G75" s="197"/>
      <c r="H75" s="198"/>
      <c r="I75" s="191"/>
      <c r="J75" s="192"/>
      <c r="K75" s="2"/>
      <c r="L75" s="2"/>
      <c r="M75" s="2"/>
      <c r="N75" s="2"/>
      <c r="O75" s="1"/>
      <c r="P75" s="21"/>
      <c r="Q75" s="25"/>
      <c r="R75" s="25"/>
      <c r="S75" s="33"/>
      <c r="T75" s="33"/>
    </row>
    <row r="76" spans="1:20" ht="13.5" customHeight="1" thickBot="1">
      <c r="A76" s="61"/>
      <c r="B76" s="2"/>
      <c r="C76" s="86"/>
      <c r="D76" s="108"/>
      <c r="E76" s="108"/>
      <c r="F76" s="109"/>
      <c r="G76" s="199"/>
      <c r="H76" s="200"/>
      <c r="I76" s="193"/>
      <c r="J76" s="194"/>
      <c r="K76" s="2"/>
      <c r="L76" s="2"/>
      <c r="M76" s="2"/>
      <c r="N76" s="2"/>
      <c r="O76" s="1"/>
      <c r="P76" s="21"/>
      <c r="Q76" s="25"/>
      <c r="R76" s="25"/>
      <c r="S76" s="33"/>
      <c r="T76" s="33"/>
    </row>
    <row r="77" spans="1:20" ht="13.5" customHeight="1">
      <c r="A77" s="61"/>
      <c r="B77" s="2"/>
      <c r="C77" s="8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"/>
      <c r="P77" s="21"/>
      <c r="Q77" s="25"/>
      <c r="R77" s="25"/>
    </row>
    <row r="78" spans="1:20" ht="13.5" customHeight="1" thickBot="1">
      <c r="A78" s="61"/>
      <c r="B78" s="2"/>
      <c r="C78" s="27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  <c r="P78" s="21"/>
      <c r="Q78" s="25"/>
      <c r="R78" s="25"/>
    </row>
    <row r="79" spans="1:20" ht="13.5" customHeight="1">
      <c r="A79" s="61"/>
      <c r="B79" s="2"/>
      <c r="C79" s="1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1"/>
      <c r="Q79" s="25"/>
      <c r="R79" s="25"/>
    </row>
    <row r="80" spans="1:20" s="33" customFormat="1" ht="13.5" customHeight="1" thickBot="1">
      <c r="A80" s="61"/>
      <c r="B80" s="17"/>
      <c r="C80" s="18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22"/>
      <c r="Q80" s="25"/>
      <c r="R80" s="25"/>
    </row>
    <row r="81" spans="1:18" s="33" customFormat="1" ht="12.75" customHeight="1">
      <c r="A81" s="63"/>
      <c r="Q81" s="25"/>
      <c r="R81" s="25"/>
    </row>
    <row r="82" spans="1:18">
      <c r="A82" s="6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25"/>
      <c r="R82" s="25"/>
    </row>
    <row r="83" spans="1:18">
      <c r="A83" s="6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25"/>
      <c r="R83" s="25"/>
    </row>
    <row r="84" spans="1:18" s="26" customFormat="1">
      <c r="A84" s="63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 s="26" customFormat="1">
      <c r="A85" s="63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 s="26" customFormat="1">
      <c r="A86" s="63"/>
      <c r="B86" s="25"/>
      <c r="C86" s="37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 s="26" customFormat="1">
      <c r="A87" s="63"/>
      <c r="B87" s="25"/>
      <c r="C87" s="37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s="26" customFormat="1">
      <c r="A88" s="63"/>
      <c r="B88" s="25"/>
      <c r="C88" s="37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 s="26" customFormat="1">
      <c r="A89" s="63"/>
      <c r="C89" s="37"/>
      <c r="D89" s="25"/>
    </row>
    <row r="90" spans="1:18" s="26" customFormat="1">
      <c r="A90" s="60"/>
      <c r="C90" s="37"/>
      <c r="D90" s="25"/>
    </row>
    <row r="91" spans="1:18" s="26" customFormat="1">
      <c r="A91" s="60"/>
      <c r="C91" s="37"/>
      <c r="D91" s="25"/>
    </row>
    <row r="92" spans="1:18" s="26" customFormat="1">
      <c r="A92" s="60"/>
      <c r="C92" s="37"/>
      <c r="D92" s="25"/>
    </row>
    <row r="93" spans="1:18" s="26" customFormat="1">
      <c r="A93" s="60"/>
      <c r="C93" s="37"/>
      <c r="D93" s="25"/>
    </row>
    <row r="94" spans="1:18" s="26" customFormat="1">
      <c r="A94" s="60"/>
      <c r="C94" s="37"/>
      <c r="D94" s="25"/>
    </row>
    <row r="95" spans="1:18" s="26" customFormat="1">
      <c r="A95" s="60"/>
      <c r="C95" s="37"/>
      <c r="D95" s="25"/>
    </row>
    <row r="96" spans="1:18" s="26" customFormat="1">
      <c r="A96" s="60"/>
      <c r="C96" s="37"/>
      <c r="D96" s="25"/>
    </row>
    <row r="97" spans="1:4" s="26" customFormat="1">
      <c r="A97" s="60"/>
      <c r="C97" s="37"/>
      <c r="D97" s="25"/>
    </row>
    <row r="98" spans="1:4" s="26" customFormat="1">
      <c r="A98" s="60"/>
      <c r="C98" s="37"/>
      <c r="D98" s="25"/>
    </row>
    <row r="99" spans="1:4" s="26" customFormat="1">
      <c r="A99" s="60"/>
      <c r="C99" s="37"/>
      <c r="D99" s="25"/>
    </row>
    <row r="100" spans="1:4" s="26" customFormat="1">
      <c r="A100" s="60"/>
      <c r="C100" s="37"/>
      <c r="D100" s="25"/>
    </row>
    <row r="101" spans="1:4" s="26" customFormat="1">
      <c r="A101" s="60"/>
      <c r="C101" s="37"/>
      <c r="D101" s="25"/>
    </row>
    <row r="102" spans="1:4" s="26" customFormat="1">
      <c r="A102" s="60"/>
      <c r="C102" s="37"/>
      <c r="D102" s="25"/>
    </row>
    <row r="103" spans="1:4" s="26" customFormat="1">
      <c r="A103" s="60"/>
      <c r="C103" s="37"/>
      <c r="D103" s="25"/>
    </row>
    <row r="104" spans="1:4" s="26" customFormat="1">
      <c r="A104" s="60"/>
      <c r="C104" s="37"/>
      <c r="D104" s="25"/>
    </row>
    <row r="105" spans="1:4" s="26" customFormat="1">
      <c r="A105" s="60"/>
      <c r="C105" s="37"/>
      <c r="D105" s="25"/>
    </row>
    <row r="106" spans="1:4" s="26" customFormat="1">
      <c r="A106" s="60"/>
      <c r="C106" s="37"/>
      <c r="D106" s="25"/>
    </row>
    <row r="107" spans="1:4" s="26" customFormat="1">
      <c r="A107" s="60"/>
      <c r="C107" s="37"/>
      <c r="D107" s="25"/>
    </row>
    <row r="108" spans="1:4" s="26" customFormat="1">
      <c r="A108" s="60"/>
      <c r="C108" s="37"/>
      <c r="D108" s="25"/>
    </row>
    <row r="109" spans="1:4" s="26" customFormat="1">
      <c r="A109" s="60"/>
      <c r="C109" s="37"/>
      <c r="D109" s="25"/>
    </row>
    <row r="110" spans="1:4" s="26" customFormat="1">
      <c r="A110" s="60"/>
      <c r="C110" s="37"/>
      <c r="D110" s="25"/>
    </row>
    <row r="111" spans="1:4" s="26" customFormat="1">
      <c r="A111" s="60"/>
      <c r="C111" s="37"/>
      <c r="D111" s="25"/>
    </row>
    <row r="112" spans="1:4" s="26" customFormat="1">
      <c r="A112" s="60"/>
      <c r="C112" s="37"/>
      <c r="D112" s="25"/>
    </row>
    <row r="113" spans="1:4" s="26" customFormat="1">
      <c r="A113" s="60"/>
      <c r="C113" s="37"/>
      <c r="D113" s="25"/>
    </row>
    <row r="114" spans="1:4" s="26" customFormat="1">
      <c r="A114" s="60"/>
      <c r="C114" s="37"/>
      <c r="D114" s="25"/>
    </row>
    <row r="115" spans="1:4" s="26" customFormat="1">
      <c r="A115" s="60"/>
      <c r="C115" s="37"/>
      <c r="D115" s="25"/>
    </row>
    <row r="116" spans="1:4" s="26" customFormat="1">
      <c r="A116" s="60"/>
      <c r="C116" s="37"/>
      <c r="D116" s="25"/>
    </row>
  </sheetData>
  <sheetProtection algorithmName="SHA-512" hashValue="08+FC44J3hq35dnsgRlPLGllJ2iDBX+fGcYsuvUh2zHsxflNLaonYRi7j+xKyydISeYJaBdNW6WdIrtgrFnKFA==" saltValue="kwbgYo0Vb1VY84OzRt4jpw==" spinCount="100000" sheet="1" objects="1" scenarios="1" selectLockedCells="1"/>
  <mergeCells count="101">
    <mergeCell ref="D64:D65"/>
    <mergeCell ref="I59:I60"/>
    <mergeCell ref="E63:F65"/>
    <mergeCell ref="G63:G65"/>
    <mergeCell ref="H63:H65"/>
    <mergeCell ref="I63:I65"/>
    <mergeCell ref="J63:L65"/>
    <mergeCell ref="G42:G44"/>
    <mergeCell ref="I42:I44"/>
    <mergeCell ref="J42:J44"/>
    <mergeCell ref="D43:D44"/>
    <mergeCell ref="I69:I71"/>
    <mergeCell ref="J69:L71"/>
    <mergeCell ref="D70:D71"/>
    <mergeCell ref="G74:H76"/>
    <mergeCell ref="I74:J76"/>
    <mergeCell ref="D67:D68"/>
    <mergeCell ref="E69:F71"/>
    <mergeCell ref="G69:G71"/>
    <mergeCell ref="H69:H71"/>
    <mergeCell ref="E66:F68"/>
    <mergeCell ref="G66:G68"/>
    <mergeCell ref="H66:H68"/>
    <mergeCell ref="I66:I68"/>
    <mergeCell ref="J66:L68"/>
    <mergeCell ref="C55:C78"/>
    <mergeCell ref="D55:F55"/>
    <mergeCell ref="G55:G56"/>
    <mergeCell ref="H55:N58"/>
    <mergeCell ref="D56:F56"/>
    <mergeCell ref="D57:F57"/>
    <mergeCell ref="G57:G58"/>
    <mergeCell ref="E59:F62"/>
    <mergeCell ref="E45:F47"/>
    <mergeCell ref="H45:H47"/>
    <mergeCell ref="G45:G47"/>
    <mergeCell ref="I45:I47"/>
    <mergeCell ref="J45:J47"/>
    <mergeCell ref="K45:L47"/>
    <mergeCell ref="C31:C54"/>
    <mergeCell ref="D74:F76"/>
    <mergeCell ref="D58:F58"/>
    <mergeCell ref="D59:D62"/>
    <mergeCell ref="G59:G62"/>
    <mergeCell ref="D46:D47"/>
    <mergeCell ref="G50:H52"/>
    <mergeCell ref="I50:J52"/>
    <mergeCell ref="E42:F44"/>
    <mergeCell ref="H42:H44"/>
    <mergeCell ref="D40:D41"/>
    <mergeCell ref="I35:I36"/>
    <mergeCell ref="J59:L62"/>
    <mergeCell ref="I61:I62"/>
    <mergeCell ref="J35:J36"/>
    <mergeCell ref="H36:H38"/>
    <mergeCell ref="E39:F41"/>
    <mergeCell ref="H39:H41"/>
    <mergeCell ref="G39:G41"/>
    <mergeCell ref="I39:I41"/>
    <mergeCell ref="J39:J41"/>
    <mergeCell ref="D35:D38"/>
    <mergeCell ref="E35:F38"/>
    <mergeCell ref="G35:G38"/>
    <mergeCell ref="D50:F52"/>
    <mergeCell ref="K42:L44"/>
    <mergeCell ref="K39:L41"/>
    <mergeCell ref="K35:L38"/>
    <mergeCell ref="D33:F33"/>
    <mergeCell ref="G33:G34"/>
    <mergeCell ref="D34:F34"/>
    <mergeCell ref="E23:F24"/>
    <mergeCell ref="G23:K24"/>
    <mergeCell ref="E25:F26"/>
    <mergeCell ref="G25:K26"/>
    <mergeCell ref="E27:K28"/>
    <mergeCell ref="D31:F31"/>
    <mergeCell ref="G31:G32"/>
    <mergeCell ref="H31:L34"/>
    <mergeCell ref="D32:F32"/>
    <mergeCell ref="L4:M5"/>
    <mergeCell ref="N4:P5"/>
    <mergeCell ref="E21:F22"/>
    <mergeCell ref="G21:H22"/>
    <mergeCell ref="I21:I22"/>
    <mergeCell ref="J21:K22"/>
    <mergeCell ref="I19:K20"/>
    <mergeCell ref="E19:H20"/>
    <mergeCell ref="E3:K5"/>
    <mergeCell ref="D7:L9"/>
    <mergeCell ref="C11:D13"/>
    <mergeCell ref="F11:H13"/>
    <mergeCell ref="I11:J13"/>
    <mergeCell ref="E15:F16"/>
    <mergeCell ref="G15:H16"/>
    <mergeCell ref="K15:K16"/>
    <mergeCell ref="B17:D17"/>
    <mergeCell ref="E17:F18"/>
    <mergeCell ref="G17:H18"/>
    <mergeCell ref="I17:I18"/>
    <mergeCell ref="J17:K18"/>
    <mergeCell ref="B18:D18"/>
  </mergeCells>
  <conditionalFormatting sqref="K39:L47">
    <cfRule type="cellIs" dxfId="1" priority="2" operator="lessThan">
      <formula>0</formula>
    </cfRule>
  </conditionalFormatting>
  <conditionalFormatting sqref="J63:L71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paperSize="9" scale="73" orientation="portrait" r:id="rId1"/>
  <headerFooter alignWithMargins="0">
    <oddFooter>&amp;R&amp;"Book Antiqua,Italic"&amp;14Prepared By : Hadi Sanei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Drop Down 10">
              <controlPr defaultSize="0" autoLine="0" autoPict="0">
                <anchor moveWithCells="1">
                  <from>
                    <xdr:col>8</xdr:col>
                    <xdr:colOff>85725</xdr:colOff>
                    <xdr:row>35</xdr:row>
                    <xdr:rowOff>152400</xdr:rowOff>
                  </from>
                  <to>
                    <xdr:col>8</xdr:col>
                    <xdr:colOff>933450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Drop Down 11">
              <controlPr defaultSize="0" autoLine="0" autoPict="0">
                <anchor moveWithCells="1">
                  <from>
                    <xdr:col>9</xdr:col>
                    <xdr:colOff>66675</xdr:colOff>
                    <xdr:row>35</xdr:row>
                    <xdr:rowOff>161925</xdr:rowOff>
                  </from>
                  <to>
                    <xdr:col>9</xdr:col>
                    <xdr:colOff>933450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Drop Down 12">
              <controlPr defaultSize="0" autoLine="0" autoPict="0">
                <anchor moveWithCells="1">
                  <from>
                    <xdr:col>8</xdr:col>
                    <xdr:colOff>133350</xdr:colOff>
                    <xdr:row>60</xdr:row>
                    <xdr:rowOff>38100</xdr:rowOff>
                  </from>
                  <to>
                    <xdr:col>8</xdr:col>
                    <xdr:colOff>904875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Option Button 16">
              <controlPr defaultSize="0" autoFill="0" autoLine="0" autoPict="0">
                <anchor moveWithCells="1">
                  <from>
                    <xdr:col>7</xdr:col>
                    <xdr:colOff>333375</xdr:colOff>
                    <xdr:row>35</xdr:row>
                    <xdr:rowOff>0</xdr:rowOff>
                  </from>
                  <to>
                    <xdr:col>7</xdr:col>
                    <xdr:colOff>638175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Option Button 17">
              <controlPr defaultSize="0" autoFill="0" autoLine="0" autoPict="0">
                <anchor moveWithCells="1">
                  <from>
                    <xdr:col>7</xdr:col>
                    <xdr:colOff>47625</xdr:colOff>
                    <xdr:row>36</xdr:row>
                    <xdr:rowOff>38100</xdr:rowOff>
                  </from>
                  <to>
                    <xdr:col>7</xdr:col>
                    <xdr:colOff>352425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Option Button 18">
              <controlPr defaultSize="0" autoFill="0" autoLine="0" autoPict="0">
                <anchor moveWithCells="1">
                  <from>
                    <xdr:col>7</xdr:col>
                    <xdr:colOff>523875</xdr:colOff>
                    <xdr:row>36</xdr:row>
                    <xdr:rowOff>28575</xdr:rowOff>
                  </from>
                  <to>
                    <xdr:col>7</xdr:col>
                    <xdr:colOff>828675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Group Box 19">
              <controlPr defaultSize="0" autoFill="0" autoPict="0">
                <anchor moveWithCells="1">
                  <from>
                    <xdr:col>6</xdr:col>
                    <xdr:colOff>962025</xdr:colOff>
                    <xdr:row>34</xdr:row>
                    <xdr:rowOff>9525</xdr:rowOff>
                  </from>
                  <to>
                    <xdr:col>8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Option Button 20">
              <controlPr defaultSize="0" autoFill="0" autoLine="0" autoPict="0">
                <anchor moveWithCells="1">
                  <from>
                    <xdr:col>7</xdr:col>
                    <xdr:colOff>352425</xdr:colOff>
                    <xdr:row>59</xdr:row>
                    <xdr:rowOff>28575</xdr:rowOff>
                  </from>
                  <to>
                    <xdr:col>7</xdr:col>
                    <xdr:colOff>657225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Option Button 21">
              <controlPr defaultSize="0" autoFill="0" autoLine="0" autoPict="0">
                <anchor moveWithCells="1">
                  <from>
                    <xdr:col>7</xdr:col>
                    <xdr:colOff>104775</xdr:colOff>
                    <xdr:row>60</xdr:row>
                    <xdr:rowOff>66675</xdr:rowOff>
                  </from>
                  <to>
                    <xdr:col>7</xdr:col>
                    <xdr:colOff>409575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Option Button 22">
              <controlPr defaultSize="0" autoFill="0" autoLine="0" autoPict="0">
                <anchor moveWithCells="1">
                  <from>
                    <xdr:col>7</xdr:col>
                    <xdr:colOff>533400</xdr:colOff>
                    <xdr:row>60</xdr:row>
                    <xdr:rowOff>47625</xdr:rowOff>
                  </from>
                  <to>
                    <xdr:col>7</xdr:col>
                    <xdr:colOff>838200</xdr:colOff>
                    <xdr:row>61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International</vt:lpstr>
      <vt:lpstr>Domestic</vt:lpstr>
      <vt:lpstr>Domestic!Print_Area</vt:lpstr>
      <vt:lpstr>International!Print_Area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Hadi Sanei</dc:creator>
  <cp:lastModifiedBy>pc</cp:lastModifiedBy>
  <cp:lastPrinted>2020-12-22T05:46:54Z</cp:lastPrinted>
  <dcterms:created xsi:type="dcterms:W3CDTF">2010-11-05T09:01:58Z</dcterms:created>
  <dcterms:modified xsi:type="dcterms:W3CDTF">2021-04-10T09:18:23Z</dcterms:modified>
</cp:coreProperties>
</file>